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645" windowWidth="14805" windowHeight="4470"/>
  </bookViews>
  <sheets>
    <sheet name="Финансирование" sheetId="1" r:id="rId1"/>
    <sheet name="Показатели" sheetId="3" r:id="rId2"/>
  </sheets>
  <calcPr calcId="162913" refMode="R1C1"/>
</workbook>
</file>

<file path=xl/calcChain.xml><?xml version="1.0" encoding="utf-8"?>
<calcChain xmlns="http://schemas.openxmlformats.org/spreadsheetml/2006/main">
  <c r="S35" i="1" l="1"/>
  <c r="N25" i="1" l="1"/>
  <c r="I25" i="1"/>
  <c r="D25" i="1"/>
  <c r="J35" i="1"/>
  <c r="K35" i="1"/>
  <c r="M35" i="1"/>
  <c r="R35" i="1"/>
  <c r="O35" i="1"/>
  <c r="P35" i="1"/>
  <c r="Q8" i="1"/>
  <c r="Q35" i="1" s="1"/>
  <c r="I23" i="1"/>
  <c r="N23" i="1"/>
  <c r="N21" i="1"/>
  <c r="I21" i="1"/>
  <c r="N22" i="1"/>
  <c r="I22" i="1"/>
  <c r="N30" i="1"/>
  <c r="I30" i="1"/>
  <c r="D30" i="1"/>
  <c r="N28" i="1"/>
  <c r="I28" i="1"/>
  <c r="D28" i="1"/>
  <c r="N27" i="1"/>
  <c r="I27" i="1"/>
  <c r="D27" i="1"/>
  <c r="R31" i="1"/>
  <c r="P31" i="1"/>
  <c r="O31" i="1"/>
  <c r="M31" i="1"/>
  <c r="K31" i="1"/>
  <c r="H31" i="1"/>
  <c r="R16" i="1"/>
  <c r="R13" i="1" s="1"/>
  <c r="R10" i="1" s="1"/>
  <c r="R8" i="1" s="1"/>
  <c r="M16" i="1"/>
  <c r="H16" i="1"/>
  <c r="O13" i="1"/>
  <c r="M13" i="1"/>
  <c r="M10" i="1" s="1"/>
  <c r="M8" i="1" s="1"/>
  <c r="O10" i="1"/>
  <c r="O8" i="1" s="1"/>
  <c r="J10" i="1"/>
  <c r="J8" i="1" s="1"/>
  <c r="E10" i="1"/>
  <c r="E8" i="1"/>
  <c r="J13" i="1"/>
  <c r="H13" i="1"/>
  <c r="H10" i="1" s="1"/>
  <c r="H8" i="1" s="1"/>
  <c r="E13" i="1"/>
  <c r="N31" i="1" l="1"/>
  <c r="G10" i="1"/>
  <c r="F10" i="1"/>
  <c r="N11" i="1"/>
  <c r="I11" i="1"/>
  <c r="D11" i="1"/>
  <c r="N12" i="1"/>
  <c r="I12" i="1"/>
  <c r="D12" i="1"/>
  <c r="L8" i="1"/>
  <c r="L35" i="1" s="1"/>
  <c r="S12" i="1" l="1"/>
  <c r="S11" i="1"/>
  <c r="P8" i="1"/>
  <c r="N9" i="1"/>
  <c r="N8" i="1" s="1"/>
  <c r="I9" i="1" l="1"/>
  <c r="K8" i="1"/>
  <c r="F8" i="1"/>
  <c r="G8" i="1"/>
  <c r="D9" i="1"/>
  <c r="L13" i="1"/>
  <c r="K13" i="1"/>
  <c r="I13" i="1" s="1"/>
  <c r="I15" i="1"/>
  <c r="I14" i="1"/>
  <c r="Q13" i="1"/>
  <c r="N14" i="1"/>
  <c r="N15" i="1"/>
  <c r="G13" i="1"/>
  <c r="D15" i="1"/>
  <c r="D14" i="1"/>
  <c r="I8" i="1" l="1"/>
  <c r="N34" i="1"/>
  <c r="Q33" i="1"/>
  <c r="N33" i="1" s="1"/>
  <c r="L33" i="1"/>
  <c r="G33" i="1"/>
  <c r="N18" i="1" l="1"/>
  <c r="N19" i="1"/>
  <c r="N17" i="1"/>
  <c r="I17" i="1"/>
  <c r="I18" i="1"/>
  <c r="D17" i="1"/>
  <c r="D18" i="1"/>
  <c r="D19" i="1"/>
  <c r="D29" i="1"/>
  <c r="G29" i="1"/>
  <c r="L31" i="1" l="1"/>
  <c r="I34" i="1"/>
  <c r="D34" i="1"/>
  <c r="I32" i="1"/>
  <c r="I31" i="1" s="1"/>
  <c r="D32" i="1"/>
  <c r="S32" i="1" s="1"/>
  <c r="D23" i="1"/>
  <c r="D22" i="1"/>
  <c r="S22" i="1" s="1"/>
  <c r="D21" i="1"/>
  <c r="S21" i="1" s="1"/>
  <c r="O16" i="1"/>
  <c r="J16" i="1"/>
  <c r="E16" i="1"/>
  <c r="I19" i="1"/>
  <c r="Q20" i="1" l="1"/>
  <c r="N20" i="1"/>
  <c r="L20" i="1"/>
  <c r="I20" i="1"/>
  <c r="G20" i="1"/>
  <c r="D20" i="1"/>
  <c r="G24" i="1"/>
  <c r="D24" i="1"/>
  <c r="I26" i="1"/>
  <c r="G26" i="1"/>
  <c r="D26" i="1"/>
  <c r="Q16" i="1"/>
  <c r="P16" i="1"/>
  <c r="N16" i="1"/>
  <c r="L16" i="1"/>
  <c r="K16" i="1"/>
  <c r="I16" i="1"/>
  <c r="G16" i="1"/>
  <c r="F16" i="1"/>
  <c r="D16" i="1"/>
  <c r="P13" i="1"/>
  <c r="N13" i="1" s="1"/>
  <c r="F13" i="1"/>
  <c r="D13" i="1" s="1"/>
  <c r="Q31" i="1"/>
  <c r="G31" i="1"/>
  <c r="D31" i="1"/>
  <c r="D8" i="1"/>
  <c r="N10" i="1" l="1"/>
  <c r="P10" i="1"/>
  <c r="I10" i="1"/>
  <c r="L10" i="1"/>
  <c r="D10" i="1"/>
  <c r="K10" i="1"/>
  <c r="Q10" i="1"/>
  <c r="S19" i="1"/>
  <c r="Q26" i="1" l="1"/>
  <c r="L26" i="1"/>
  <c r="G35" i="1" l="1"/>
  <c r="Q29" i="1" l="1"/>
  <c r="Q24" i="1"/>
  <c r="L24" i="1"/>
  <c r="L29" i="1"/>
  <c r="N29" i="1" l="1"/>
  <c r="N26" i="1"/>
  <c r="N24" i="1"/>
  <c r="I29" i="1"/>
  <c r="I24" i="1"/>
  <c r="I35" i="1" s="1"/>
  <c r="S17" i="1"/>
  <c r="N35" i="1" l="1"/>
  <c r="S31" i="1" l="1"/>
  <c r="S29" i="1"/>
  <c r="S34" i="1" l="1"/>
  <c r="S30" i="1"/>
  <c r="S28" i="1" l="1"/>
  <c r="S27" i="1" l="1"/>
  <c r="S25" i="1"/>
  <c r="S26" i="1" l="1"/>
  <c r="S23" i="1"/>
  <c r="S24" i="1"/>
  <c r="V20" i="1" l="1"/>
  <c r="T20" i="1"/>
  <c r="S18" i="1"/>
  <c r="S20" i="1" l="1"/>
  <c r="S16" i="1" l="1"/>
  <c r="S15" i="1" l="1"/>
  <c r="S14" i="1"/>
  <c r="S13" i="1" l="1"/>
  <c r="S9" i="1" l="1"/>
  <c r="S10" i="1" l="1"/>
  <c r="S8" i="1" l="1"/>
  <c r="F31" i="1"/>
  <c r="F35" i="1" s="1"/>
  <c r="D33" i="1"/>
  <c r="S33" i="1" s="1"/>
  <c r="E31" i="1"/>
  <c r="E35" i="1"/>
  <c r="D35" i="1" l="1"/>
  <c r="J31" i="1"/>
  <c r="I33" i="1"/>
</calcChain>
</file>

<file path=xl/sharedStrings.xml><?xml version="1.0" encoding="utf-8"?>
<sst xmlns="http://schemas.openxmlformats.org/spreadsheetml/2006/main" count="239" uniqueCount="151">
  <si>
    <t>№ п/п</t>
  </si>
  <si>
    <t xml:space="preserve">Наименования подпрограммы, мероприятия </t>
  </si>
  <si>
    <t xml:space="preserve">Участник </t>
  </si>
  <si>
    <t>Плановый объем финансирования</t>
  </si>
  <si>
    <t>(тыс. руб.)</t>
  </si>
  <si>
    <t>Федеральный бюджет</t>
  </si>
  <si>
    <t>прочие источники</t>
  </si>
  <si>
    <t>федеральный бюджет</t>
  </si>
  <si>
    <t>Всего</t>
  </si>
  <si>
    <t xml:space="preserve">Отчет о реализации муниципальных программ </t>
  </si>
  <si>
    <t>Итого</t>
  </si>
  <si>
    <t>Результат по итогам отчетного года</t>
  </si>
  <si>
    <t>областной бюджет            Ленинградской области</t>
  </si>
  <si>
    <t>бюджет</t>
  </si>
  <si>
    <t>разница</t>
  </si>
  <si>
    <t>Показатель (индикатор)</t>
  </si>
  <si>
    <t>Единица измерения</t>
  </si>
  <si>
    <t>Значения показателей муниципальной программы</t>
  </si>
  <si>
    <t>Обоснование отклонений значений показателя (индикатора)</t>
  </si>
  <si>
    <t>Год предшествующий отчетному</t>
  </si>
  <si>
    <t>отчетный год</t>
  </si>
  <si>
    <t>план</t>
  </si>
  <si>
    <t>факт</t>
  </si>
  <si>
    <t>%</t>
  </si>
  <si>
    <t xml:space="preserve">%  </t>
  </si>
  <si>
    <t>единиц</t>
  </si>
  <si>
    <t>единиц, %</t>
  </si>
  <si>
    <t>Администрация муниципального образования Пчевское сельское поселение Киришского муниципального района Ленинградской области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</si>
  <si>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поселение Киришского муниципального района Ленинградской области"</t>
  </si>
  <si>
    <t>Администрация Пчевского сельского поселения</t>
  </si>
  <si>
    <t xml:space="preserve">Администрация муниципального образования Пчевское сельское поселение Киришского муниципального района Ленинградской области
</t>
  </si>
  <si>
    <t xml:space="preserve">Администрация Пчевского сельского поселения
</t>
  </si>
  <si>
    <t>2.1.</t>
  </si>
  <si>
    <t>2.2.</t>
  </si>
  <si>
    <t>3.1.</t>
  </si>
  <si>
    <t>3.2.</t>
  </si>
  <si>
    <t>4.1.</t>
  </si>
  <si>
    <t>4.2.</t>
  </si>
  <si>
    <t>4.3.</t>
  </si>
  <si>
    <t>5.1.</t>
  </si>
  <si>
    <t>5.2.</t>
  </si>
  <si>
    <t>6.1.</t>
  </si>
  <si>
    <t>7.1.</t>
  </si>
  <si>
    <t>7.</t>
  </si>
  <si>
    <t>6.</t>
  </si>
  <si>
    <t>7.2.</t>
  </si>
  <si>
    <t>8.</t>
  </si>
  <si>
    <t>8.1.</t>
  </si>
  <si>
    <t>9</t>
  </si>
  <si>
    <t>9.1.</t>
  </si>
  <si>
    <t>10</t>
  </si>
  <si>
    <t>10.1.</t>
  </si>
  <si>
    <t>Бюджет Пчевского сельского поселения</t>
  </si>
  <si>
    <t>Доля функционирующих колодцев питьевой воды</t>
  </si>
  <si>
    <t>Количество отремонтированных колодцев</t>
  </si>
  <si>
    <t>Доля работающих светильников уличного освещения</t>
  </si>
  <si>
    <t>Доля котельных и сетей газоснабжения, подготовленных к работе в осенне-зимний период</t>
  </si>
  <si>
    <t>Доля объектов водоснабжения, подготовленных к осенне-зимнему сезону от запланированных к подготовке</t>
  </si>
  <si>
    <t>не менее 3</t>
  </si>
  <si>
    <t>не менее 85</t>
  </si>
  <si>
    <t>не менее 90</t>
  </si>
  <si>
    <t>Муниципальная программа "Развитие частей территории муниципального образования Пчевское сельское поселение Киришского муниципального района Ленинградской области"</t>
  </si>
  <si>
    <t>Доля  населенных пунктов, содержащихся с соблюдением санитарных требований к общему количеству населенных пунктов</t>
  </si>
  <si>
    <t>Доля  отремонтированных колодцев к общему количеству колодцев  в деревнях</t>
  </si>
  <si>
    <t>Доля деревень, обеспеченных нормативным количеством обустроенных пожарных водоемов</t>
  </si>
  <si>
    <t>Доля протяженности отремонтированных автомобильных дорог в деревнях</t>
  </si>
  <si>
    <t>Доля благоустроенных деревень к общему количеству населенных пунктов</t>
  </si>
  <si>
    <t>Доля гражданских кладбищ содержащихся в нормативном состоянии к общему количеству гражданских захоронений</t>
  </si>
  <si>
    <t>Доля деревень, обеспеченных детскими игровыми площадками к общему количеству населенных пунктов</t>
  </si>
  <si>
    <t>Доля отремонтированных дорог общего пользования к концу 2018 года составит не менее 8% к общей протяженности дорог общего пользования местного значения</t>
  </si>
  <si>
    <t>Муниципальная программа "Развитие автомобильных дорог в муниципальном образовании Пчевское сельское поселение
Киришского муниципального района Ленинградской области"</t>
  </si>
  <si>
    <t>Доля автомобильных дорог общего пользования местного значения, соответствующих нормативным требованиям к транспортно-эксплуатационным показателям</t>
  </si>
  <si>
    <t>Доля автомобильных дорог общего пользования местного значения,  дворовых территорий многоквартирных домов и проездов к ним соответствующих нормативным требованиям к транспортно-эксплуатационным показателям</t>
  </si>
  <si>
    <t>Количество оформленных дорог местного значения в границах поселения</t>
  </si>
  <si>
    <t>Муниципальная программа «Благоустройство  и санитарное содержание территории  муниципального образования Пчевское сельское  поселение Киришского муниципального района Ленинградской области»</t>
  </si>
  <si>
    <t>Доля благоустроенных территорий содержащихся в нормативном состоянии</t>
  </si>
  <si>
    <t>Площадь гражданских захоронений</t>
  </si>
  <si>
    <t>м²</t>
  </si>
  <si>
    <t xml:space="preserve">Количество бытовых отходов, вывозимых с несанкционированных свалок на 1 человека в год </t>
  </si>
  <si>
    <t>Доля благоустроенных территорий содержащихся в нормативном состоянии (Благоустройство территории поселения)</t>
  </si>
  <si>
    <t>Доля благоустроенных территорий содержащихся в нормативном состоянии (Благоустройство мест для купания)</t>
  </si>
  <si>
    <t>Муниципальная программа "Обеспечение качественным жильем граждан на территории муниципального образования
Пчевское сельское поселение Киришского муниципального района Ленинградской области"</t>
  </si>
  <si>
    <t>Коэффициент повышения платы населения за содержание и ремонт жилого помещения</t>
  </si>
  <si>
    <t>Доля жилых помещений муниципального жилищного фонда, по которым своевременно начисляется плата за наем</t>
  </si>
  <si>
    <t xml:space="preserve">Доля жилых помещений муниципального жилищного фонда, по которым уплачены взносы на капитальный ремонт </t>
  </si>
  <si>
    <t>не более 12</t>
  </si>
  <si>
    <t>Муниципальная программа "Развитие культуры в муниципальном образовании Пчевское сельское поселение
Киришского муниципального района Ленинградской области"</t>
  </si>
  <si>
    <t>Число культурно-досуговых формирований</t>
  </si>
  <si>
    <t>человек, %</t>
  </si>
  <si>
    <t>единиц,%</t>
  </si>
  <si>
    <t>Доля участников культурно-досуговых формирований</t>
  </si>
  <si>
    <t>Увеличение посещаемости культурно-досуговых мероприятий</t>
  </si>
  <si>
    <t xml:space="preserve">Доля населения, охваченного социально значимыми мероприятиями </t>
  </si>
  <si>
    <t>Число работающих библиотек на территории поселения</t>
  </si>
  <si>
    <t>соотношение средней заработной платы работников учреждений культуры к средней заработной плате по Ленинградской области</t>
  </si>
  <si>
    <t>не менее 20 % от числа жителей</t>
  </si>
  <si>
    <t>не менее 0,1%</t>
  </si>
  <si>
    <t>не менее 10% от числа жителей</t>
  </si>
  <si>
    <t>не менее 90%</t>
  </si>
  <si>
    <t>Муниципальная программа "Безопасность на территории муниципального образования
Пчевское сельское поселение Киришского муниципального района Ленинградской области"</t>
  </si>
  <si>
    <t>Доля очищенных пожарных водоемов</t>
  </si>
  <si>
    <t>Доля отремонтированных подъездов к пожарным водоемам</t>
  </si>
  <si>
    <t>Доля исторически сложившихся мест отдыха у воды, на которых обеспечена безопасность</t>
  </si>
  <si>
    <t>Доля населенных пунктов, обслуживаемых ЕДДС</t>
  </si>
  <si>
    <t>не менее 15</t>
  </si>
  <si>
    <t>не менее 30</t>
  </si>
  <si>
    <t>Муниципальная программа "Развитие физической культуры и спорта в муниципальном образовании Пчевское сельское поселение
Киришского муниципального района Ленинградской области"</t>
  </si>
  <si>
    <t>Число проводимых спортивных мероприятий</t>
  </si>
  <si>
    <t>Увеличение количества участников спортивных мероприятий</t>
  </si>
  <si>
    <t>не менее 100%</t>
  </si>
  <si>
    <t>не менее 2%</t>
  </si>
  <si>
    <t>Рост оборота (выручки) организаций, оказывающих банные услуги</t>
  </si>
  <si>
    <t>тыс. руб., %</t>
  </si>
  <si>
    <t xml:space="preserve">Муниципальная программа "Стимулирование экономической активности муниципального образования
Пчевское сельское поселение Киришского муниципального района Ленинградской области" </t>
  </si>
  <si>
    <t>Муниципальная программа "Устойчивое общественное развитие в муниципальном образовании Пчевское сельское поселение 
Киришского муниципального района Ленинградской области"</t>
  </si>
  <si>
    <t>Доля уплаченных членских взносов в год</t>
  </si>
  <si>
    <t>Муниципальная программа «Устойчивое общественное развитие в муниципальном образовании Пчевское сельское поселение»</t>
  </si>
  <si>
    <t>Муниципальная программа «Развитие физической культуры и спорта в муниципальном образовании Пчевское сельское поселение»</t>
  </si>
  <si>
    <t>Муниципальная программа «Безопасность на территории муниципального образования Пчевское сельское  поселение»</t>
  </si>
  <si>
    <t>Муниципальная программа «Обеспечение качественным жильем граждан на территории муниципального образования Пчевское сельское поселение»</t>
  </si>
  <si>
    <t>Муниципальная программа "Благоустройство и санитарное содержание территории муниципального  образования Пчевское сельское поселение"</t>
  </si>
  <si>
    <t>1.1.</t>
  </si>
  <si>
    <t>Муниципальная программа «Стимулирование экономического развития муниципального образования Пчевское сельское поселение»</t>
  </si>
  <si>
    <t xml:space="preserve">Муниципальная программа «Развитие автомобильных дорог в муниципальном образовании Пчевское сельское поселение»
</t>
  </si>
  <si>
    <t>Сведения о фактически достигнутых значениях показателей (индикаторов) муниципальных программ за 2019 год</t>
  </si>
  <si>
    <t>Доля энергосберегающихуличных светильников в общем количестве уличных светильников</t>
  </si>
  <si>
    <t>Муниципальная программа «Развитие частей территории муниципального образования Пчевское сельское  поселение»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</si>
  <si>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  поселение"</t>
  </si>
  <si>
    <t>5.3.</t>
  </si>
  <si>
    <t>Муниципальная программа «Развитие культуры в муниципальном образовании Пчевское сельское   поселение»</t>
  </si>
  <si>
    <t>муниципального образования Пчевское сельское поселение Киришского муниципального района Ленинградской области за 2022 год</t>
  </si>
  <si>
    <t>Комплекс процессных мероприятий «Энергосбережение и повышение энергетической эффективности»</t>
  </si>
  <si>
    <t>на 2022 год (тыс. руб.)</t>
  </si>
  <si>
    <t>Фактический объем финансирования за 2022 год</t>
  </si>
  <si>
    <t>Выполнено на отчетную дату на 01.01.2023г.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</si>
  <si>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</si>
  <si>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</si>
  <si>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>Мероприятия, направленные на достижение цели федерального проекта "Благоустройство сельских территорий"</t>
  </si>
  <si>
    <t>Комплекс процессных мероприятий «Содержание и благоустройство территории муниципального образования»</t>
  </si>
  <si>
    <t>Комплекс процессных мероприятий "Организация ритуальных услуг и содержание кладбищ"</t>
  </si>
  <si>
    <t>Комплекс процессных мероприятий "Создание условий для эффективного выполнения органами местного самоуправления своих полномочий»</t>
  </si>
  <si>
    <t>Комплекс процессных мероприятий "Социально-экономическое развитие территории"</t>
  </si>
  <si>
    <t>Мероприятия, направленные на достижение цели федерального проекта "Дорожная сеть"</t>
  </si>
  <si>
    <t>Комплекс процессных мероприятий "Создание условий для осуществления дорожной деятельности "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</si>
  <si>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</si>
  <si>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Комплекс процессных мероприятий " Мероприятия, направленные на создание условий для развития искусства и творчества "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</si>
  <si>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</si>
  <si>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</si>
  <si>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Комплекс процессных мероприятий «Обеспечение надлежащей эксплуатации жилищного фонда»</t>
  </si>
  <si>
    <t>Комплекс процессных мероприятий "Капитальный ремонт многоквартирных домов"</t>
  </si>
  <si>
    <t>Комплекс процессных мероприятий «Реализация функций в сфере управления муниципальным жилищным фондом»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</si>
</sst>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(* #,##0.00_);_(* \(#,##0.00\);_(* &quot;-&quot;??_);_(@_)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165" fontId="7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2" fontId="0" fillId="0" borderId="0" xfId="0" applyNumberFormat="1" applyProtection="1">
      <protection locked="0"/>
    </xf>
    <xf numFmtId="2" fontId="0" fillId="3" borderId="0" xfId="0" applyNumberFormat="1" applyFill="1" applyProtection="1">
      <protection locked="0"/>
    </xf>
    <xf numFmtId="2" fontId="0" fillId="0" borderId="0" xfId="0" applyNumberFormat="1" applyFill="1" applyProtection="1"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0" fontId="0" fillId="0" borderId="0" xfId="0" applyFill="1"/>
    <xf numFmtId="0" fontId="8" fillId="0" borderId="8" xfId="1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2" fontId="9" fillId="0" borderId="0" xfId="0" applyNumberFormat="1" applyFont="1" applyFill="1" applyProtection="1">
      <protection locked="0"/>
    </xf>
    <xf numFmtId="0" fontId="6" fillId="0" borderId="0" xfId="0" applyFont="1" applyAlignment="1">
      <alignment vertical="center" wrapText="1"/>
    </xf>
    <xf numFmtId="0" fontId="3" fillId="0" borderId="3" xfId="0" applyFont="1" applyFill="1" applyBorder="1" applyAlignment="1" applyProtection="1">
      <alignment vertical="center" wrapText="1"/>
      <protection locked="0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left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justify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 applyProtection="1">
      <protection locked="0"/>
    </xf>
    <xf numFmtId="164" fontId="16" fillId="0" borderId="0" xfId="0" applyNumberFormat="1" applyFont="1" applyFill="1" applyProtection="1"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0" borderId="0" xfId="0" applyFont="1"/>
    <xf numFmtId="0" fontId="15" fillId="3" borderId="1" xfId="0" applyFont="1" applyFill="1" applyBorder="1" applyAlignment="1">
      <alignment horizontal="left" vertical="center" wrapText="1"/>
    </xf>
    <xf numFmtId="2" fontId="17" fillId="3" borderId="4" xfId="0" applyNumberFormat="1" applyFont="1" applyFill="1" applyBorder="1" applyAlignment="1" applyProtection="1">
      <alignment horizontal="center" vertical="center" wrapText="1"/>
    </xf>
    <xf numFmtId="2" fontId="17" fillId="3" borderId="1" xfId="0" applyNumberFormat="1" applyFont="1" applyFill="1" applyBorder="1" applyAlignment="1" applyProtection="1">
      <alignment horizontal="center" vertical="center" wrapText="1"/>
    </xf>
    <xf numFmtId="164" fontId="17" fillId="3" borderId="1" xfId="0" applyNumberFormat="1" applyFont="1" applyFill="1" applyBorder="1" applyAlignment="1" applyProtection="1">
      <alignment horizontal="center" vertical="center" wrapText="1"/>
    </xf>
    <xf numFmtId="2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8" fillId="3" borderId="4" xfId="0" applyNumberFormat="1" applyFont="1" applyFill="1" applyBorder="1" applyAlignment="1" applyProtection="1">
      <alignment horizontal="center" vertical="center" wrapText="1"/>
    </xf>
    <xf numFmtId="16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3" borderId="4" xfId="0" applyNumberFormat="1" applyFont="1" applyFill="1" applyBorder="1" applyAlignment="1" applyProtection="1">
      <alignment horizontal="center" vertical="center" wrapText="1"/>
    </xf>
    <xf numFmtId="2" fontId="19" fillId="3" borderId="1" xfId="0" applyNumberFormat="1" applyFont="1" applyFill="1" applyBorder="1" applyAlignment="1" applyProtection="1">
      <alignment horizontal="center" vertical="center" wrapText="1"/>
    </xf>
    <xf numFmtId="164" fontId="19" fillId="3" borderId="1" xfId="0" applyNumberFormat="1" applyFont="1" applyFill="1" applyBorder="1" applyAlignment="1" applyProtection="1">
      <alignment horizontal="center" vertical="center" wrapText="1"/>
    </xf>
    <xf numFmtId="2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0" fillId="3" borderId="4" xfId="0" applyNumberFormat="1" applyFont="1" applyFill="1" applyBorder="1" applyAlignment="1" applyProtection="1">
      <alignment horizontal="center" vertical="center" wrapText="1"/>
    </xf>
    <xf numFmtId="164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8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8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8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7" fillId="3" borderId="1" xfId="0" applyNumberFormat="1" applyFont="1" applyFill="1" applyBorder="1" applyAlignment="1" applyProtection="1">
      <alignment horizontal="center" vertical="center"/>
    </xf>
    <xf numFmtId="2" fontId="18" fillId="3" borderId="4" xfId="0" applyNumberFormat="1" applyFont="1" applyFill="1" applyBorder="1" applyAlignment="1" applyProtection="1">
      <alignment horizontal="center" vertical="center"/>
    </xf>
    <xf numFmtId="2" fontId="18" fillId="3" borderId="1" xfId="0" applyNumberFormat="1" applyFont="1" applyFill="1" applyBorder="1" applyAlignment="1" applyProtection="1">
      <alignment horizontal="center" vertical="center" wrapText="1"/>
    </xf>
    <xf numFmtId="2" fontId="16" fillId="0" borderId="0" xfId="0" applyNumberFormat="1" applyFont="1" applyFill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9"/>
  <sheetViews>
    <sheetView tabSelected="1" topLeftCell="B16" zoomScale="65" zoomScaleNormal="65" workbookViewId="0">
      <selection activeCell="P10" sqref="P10"/>
    </sheetView>
  </sheetViews>
  <sheetFormatPr defaultRowHeight="15" x14ac:dyDescent="0.25"/>
  <cols>
    <col min="1" max="1" width="8.42578125" style="1" customWidth="1"/>
    <col min="2" max="2" width="54.42578125" style="2" customWidth="1"/>
    <col min="3" max="3" width="27" style="2" customWidth="1"/>
    <col min="4" max="4" width="12.42578125" style="3" customWidth="1"/>
    <col min="5" max="5" width="11.42578125" style="3" customWidth="1"/>
    <col min="6" max="6" width="10.42578125" style="3" customWidth="1"/>
    <col min="7" max="7" width="12" style="3" bestFit="1" customWidth="1"/>
    <col min="8" max="8" width="9.5703125" style="3" customWidth="1"/>
    <col min="9" max="9" width="12" style="3" bestFit="1" customWidth="1"/>
    <col min="10" max="11" width="10.7109375" style="3" bestFit="1" customWidth="1"/>
    <col min="12" max="12" width="12" style="3" bestFit="1" customWidth="1"/>
    <col min="13" max="13" width="10" style="3" customWidth="1"/>
    <col min="14" max="14" width="11" style="3" customWidth="1"/>
    <col min="15" max="15" width="9.28515625" style="3" bestFit="1" customWidth="1"/>
    <col min="16" max="16" width="10.7109375" style="3" customWidth="1"/>
    <col min="17" max="17" width="12" style="3" bestFit="1" customWidth="1"/>
    <col min="18" max="18" width="10" style="3" customWidth="1"/>
    <col min="19" max="19" width="22.28515625" style="4" customWidth="1"/>
    <col min="20" max="20" width="11.85546875" style="1" hidden="1" customWidth="1"/>
    <col min="21" max="24" width="0" style="1" hidden="1" customWidth="1"/>
    <col min="25" max="16384" width="9.140625" style="1"/>
  </cols>
  <sheetData>
    <row r="2" spans="1:26" ht="17.25" customHeight="1" x14ac:dyDescent="0.25">
      <c r="A2" s="86" t="s">
        <v>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26" ht="15.75" x14ac:dyDescent="0.25">
      <c r="A3" s="88" t="s">
        <v>130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5" spans="1:26" ht="16.5" customHeight="1" x14ac:dyDescent="0.25">
      <c r="A5" s="84" t="s">
        <v>0</v>
      </c>
      <c r="B5" s="89" t="s">
        <v>1</v>
      </c>
      <c r="C5" s="89" t="s">
        <v>2</v>
      </c>
      <c r="D5" s="85" t="s">
        <v>3</v>
      </c>
      <c r="E5" s="85"/>
      <c r="F5" s="85"/>
      <c r="G5" s="85"/>
      <c r="H5" s="85"/>
      <c r="I5" s="85" t="s">
        <v>133</v>
      </c>
      <c r="J5" s="85"/>
      <c r="K5" s="85"/>
      <c r="L5" s="85"/>
      <c r="M5" s="85"/>
      <c r="N5" s="84" t="s">
        <v>134</v>
      </c>
      <c r="O5" s="84"/>
      <c r="P5" s="84"/>
      <c r="Q5" s="84"/>
      <c r="R5" s="84"/>
      <c r="S5" s="85" t="s">
        <v>11</v>
      </c>
    </row>
    <row r="6" spans="1:26" x14ac:dyDescent="0.25">
      <c r="A6" s="84"/>
      <c r="B6" s="89"/>
      <c r="C6" s="89"/>
      <c r="D6" s="85" t="s">
        <v>132</v>
      </c>
      <c r="E6" s="85"/>
      <c r="F6" s="85"/>
      <c r="G6" s="85"/>
      <c r="H6" s="85"/>
      <c r="I6" s="85" t="s">
        <v>4</v>
      </c>
      <c r="J6" s="85"/>
      <c r="K6" s="85"/>
      <c r="L6" s="85"/>
      <c r="M6" s="85"/>
      <c r="N6" s="84" t="s">
        <v>4</v>
      </c>
      <c r="O6" s="84"/>
      <c r="P6" s="84"/>
      <c r="Q6" s="84"/>
      <c r="R6" s="84"/>
      <c r="S6" s="85"/>
    </row>
    <row r="7" spans="1:26" ht="111.75" customHeight="1" x14ac:dyDescent="0.25">
      <c r="A7" s="84"/>
      <c r="B7" s="89"/>
      <c r="C7" s="89"/>
      <c r="D7" s="8" t="s">
        <v>8</v>
      </c>
      <c r="E7" s="8" t="s">
        <v>5</v>
      </c>
      <c r="F7" s="8" t="s">
        <v>12</v>
      </c>
      <c r="G7" s="8" t="s">
        <v>52</v>
      </c>
      <c r="H7" s="8" t="s">
        <v>6</v>
      </c>
      <c r="I7" s="8" t="s">
        <v>8</v>
      </c>
      <c r="J7" s="8" t="s">
        <v>7</v>
      </c>
      <c r="K7" s="8" t="s">
        <v>12</v>
      </c>
      <c r="L7" s="8" t="s">
        <v>52</v>
      </c>
      <c r="M7" s="8" t="s">
        <v>6</v>
      </c>
      <c r="N7" s="8" t="s">
        <v>8</v>
      </c>
      <c r="O7" s="8" t="s">
        <v>7</v>
      </c>
      <c r="P7" s="8" t="s">
        <v>12</v>
      </c>
      <c r="Q7" s="8" t="s">
        <v>52</v>
      </c>
      <c r="R7" s="8" t="s">
        <v>6</v>
      </c>
      <c r="S7" s="85"/>
      <c r="U7" s="1" t="s">
        <v>13</v>
      </c>
      <c r="V7" s="1" t="s">
        <v>14</v>
      </c>
    </row>
    <row r="8" spans="1:26" ht="97.5" customHeight="1" x14ac:dyDescent="0.25">
      <c r="A8" s="19">
        <v>1</v>
      </c>
      <c r="B8" s="9" t="s">
        <v>127</v>
      </c>
      <c r="C8" s="16" t="s">
        <v>27</v>
      </c>
      <c r="D8" s="70">
        <f>SUM(E8:G8)</f>
        <v>4163.71</v>
      </c>
      <c r="E8" s="64">
        <f>SUM(E9:E11)</f>
        <v>0</v>
      </c>
      <c r="F8" s="70">
        <f>SUM(F9:F9)</f>
        <v>0</v>
      </c>
      <c r="G8" s="70">
        <f>SUM(G9:G9)</f>
        <v>4163.71</v>
      </c>
      <c r="H8" s="64">
        <f>SUM(H9:H11)</f>
        <v>0</v>
      </c>
      <c r="I8" s="70">
        <f>SUM(J8:L8)</f>
        <v>4163.71</v>
      </c>
      <c r="J8" s="64">
        <f>SUM(J9:J11)</f>
        <v>0</v>
      </c>
      <c r="K8" s="70">
        <f>SUM(K9:K9)</f>
        <v>0</v>
      </c>
      <c r="L8" s="70">
        <f>SUM(L9:L9)</f>
        <v>4163.71</v>
      </c>
      <c r="M8" s="64">
        <f>SUM(M9:M11)</f>
        <v>0</v>
      </c>
      <c r="N8" s="70">
        <f>N9</f>
        <v>4163.71</v>
      </c>
      <c r="O8" s="64">
        <f>SUM(O9:O11)</f>
        <v>0</v>
      </c>
      <c r="P8" s="71">
        <f>SUM(P9:P9)</f>
        <v>0</v>
      </c>
      <c r="Q8" s="71">
        <f>Q9</f>
        <v>4163.71</v>
      </c>
      <c r="R8" s="64">
        <f>SUM(R9:R11)</f>
        <v>0</v>
      </c>
      <c r="S8" s="72">
        <f>N8/D8*100</f>
        <v>100</v>
      </c>
      <c r="U8" s="5"/>
      <c r="Z8" s="5"/>
    </row>
    <row r="9" spans="1:26" ht="45" customHeight="1" x14ac:dyDescent="0.25">
      <c r="A9" s="20" t="s">
        <v>121</v>
      </c>
      <c r="B9" s="32" t="s">
        <v>131</v>
      </c>
      <c r="C9" s="18" t="s">
        <v>29</v>
      </c>
      <c r="D9" s="74">
        <f>SUM(E9:G9)</f>
        <v>4163.71</v>
      </c>
      <c r="E9" s="73"/>
      <c r="F9" s="73"/>
      <c r="G9" s="74">
        <v>4163.71</v>
      </c>
      <c r="H9" s="73"/>
      <c r="I9" s="74">
        <f>SUM(J9:L9)</f>
        <v>4163.71</v>
      </c>
      <c r="J9" s="73"/>
      <c r="K9" s="73"/>
      <c r="L9" s="74">
        <v>4163.71</v>
      </c>
      <c r="M9" s="73"/>
      <c r="N9" s="74">
        <f>SUM(O9:Q9)</f>
        <v>4163.71</v>
      </c>
      <c r="O9" s="73"/>
      <c r="P9" s="73"/>
      <c r="Q9" s="74">
        <v>4163.71</v>
      </c>
      <c r="R9" s="73"/>
      <c r="S9" s="75">
        <f t="shared" ref="S9:S15" si="0">N9/D9*100</f>
        <v>100</v>
      </c>
      <c r="U9" s="5"/>
      <c r="Z9" s="5"/>
    </row>
    <row r="10" spans="1:26" ht="102" customHeight="1" x14ac:dyDescent="0.25">
      <c r="A10" s="21">
        <v>2</v>
      </c>
      <c r="B10" s="33" t="s">
        <v>126</v>
      </c>
      <c r="C10" s="22" t="s">
        <v>30</v>
      </c>
      <c r="D10" s="64">
        <f>D11+D12</f>
        <v>3906.48</v>
      </c>
      <c r="E10" s="64">
        <f>SUM(E11:E13)</f>
        <v>0</v>
      </c>
      <c r="F10" s="64">
        <f>F11+F12</f>
        <v>3554.9</v>
      </c>
      <c r="G10" s="64">
        <f>G11+G12</f>
        <v>351.58</v>
      </c>
      <c r="H10" s="64">
        <f>SUM(H11:H13)</f>
        <v>0</v>
      </c>
      <c r="I10" s="64">
        <f>I11+I12</f>
        <v>3906.48</v>
      </c>
      <c r="J10" s="64">
        <f>SUM(J11:J13)</f>
        <v>0</v>
      </c>
      <c r="K10" s="64">
        <f>K11+K12</f>
        <v>3554.9</v>
      </c>
      <c r="L10" s="64">
        <f>L11+L12</f>
        <v>351.58</v>
      </c>
      <c r="M10" s="64">
        <f>SUM(M11:M13)</f>
        <v>0</v>
      </c>
      <c r="N10" s="64">
        <f>N11+N12</f>
        <v>3906.48</v>
      </c>
      <c r="O10" s="64">
        <f>SUM(O11:O13)</f>
        <v>0</v>
      </c>
      <c r="P10" s="64">
        <f>P11+P12</f>
        <v>3554.9</v>
      </c>
      <c r="Q10" s="64">
        <f>Q11+Q12</f>
        <v>351.58</v>
      </c>
      <c r="R10" s="64">
        <f>SUM(R11:R13)</f>
        <v>0</v>
      </c>
      <c r="S10" s="66">
        <f>N10/D10*100</f>
        <v>100</v>
      </c>
      <c r="T10" s="5"/>
      <c r="U10" s="6"/>
      <c r="Z10" s="5"/>
    </row>
    <row r="11" spans="1:26" ht="57" customHeight="1" x14ac:dyDescent="0.25">
      <c r="A11" s="23" t="s">
        <v>32</v>
      </c>
      <c r="B11" s="32" t="s">
        <v>135</v>
      </c>
      <c r="C11" s="18" t="s">
        <v>31</v>
      </c>
      <c r="D11" s="68">
        <f>SUM(E11:G11)</f>
        <v>2747.25</v>
      </c>
      <c r="E11" s="67"/>
      <c r="F11" s="67">
        <v>2500</v>
      </c>
      <c r="G11" s="68">
        <v>247.25</v>
      </c>
      <c r="H11" s="67"/>
      <c r="I11" s="68">
        <f>SUM(J11:L11)</f>
        <v>2747.25</v>
      </c>
      <c r="J11" s="67"/>
      <c r="K11" s="67">
        <v>2500</v>
      </c>
      <c r="L11" s="68">
        <v>247.25</v>
      </c>
      <c r="M11" s="67"/>
      <c r="N11" s="68">
        <f>SUM(O11:Q11)</f>
        <v>2747.25</v>
      </c>
      <c r="O11" s="67"/>
      <c r="P11" s="67">
        <v>2500</v>
      </c>
      <c r="Q11" s="68">
        <v>247.25</v>
      </c>
      <c r="R11" s="67"/>
      <c r="S11" s="69">
        <f t="shared" ref="S11" si="1">N11/D11*100</f>
        <v>100</v>
      </c>
      <c r="T11" s="5"/>
      <c r="U11" s="6"/>
      <c r="Z11" s="5"/>
    </row>
    <row r="12" spans="1:26" ht="58.5" customHeight="1" x14ac:dyDescent="0.25">
      <c r="A12" s="17" t="s">
        <v>33</v>
      </c>
      <c r="B12" s="32" t="s">
        <v>136</v>
      </c>
      <c r="C12" s="18" t="s">
        <v>29</v>
      </c>
      <c r="D12" s="68">
        <f>SUM(E12:G12)</f>
        <v>1159.23</v>
      </c>
      <c r="E12" s="67"/>
      <c r="F12" s="67">
        <v>1054.9000000000001</v>
      </c>
      <c r="G12" s="68">
        <v>104.33</v>
      </c>
      <c r="H12" s="67"/>
      <c r="I12" s="68">
        <f>SUM(J12:L12)</f>
        <v>1159.23</v>
      </c>
      <c r="J12" s="67"/>
      <c r="K12" s="67">
        <v>1054.9000000000001</v>
      </c>
      <c r="L12" s="68">
        <v>104.33</v>
      </c>
      <c r="M12" s="67"/>
      <c r="N12" s="68">
        <f>SUM(O12:Q12)</f>
        <v>1159.23</v>
      </c>
      <c r="O12" s="67"/>
      <c r="P12" s="67">
        <v>1054.9000000000001</v>
      </c>
      <c r="Q12" s="68">
        <v>104.33</v>
      </c>
      <c r="R12" s="67"/>
      <c r="S12" s="69">
        <f t="shared" ref="S12" si="2">N12/D12*100</f>
        <v>100</v>
      </c>
      <c r="U12" s="5"/>
      <c r="Z12" s="5"/>
    </row>
    <row r="13" spans="1:26" ht="93" customHeight="1" x14ac:dyDescent="0.25">
      <c r="A13" s="21">
        <v>3</v>
      </c>
      <c r="B13" s="24" t="s">
        <v>123</v>
      </c>
      <c r="C13" s="22" t="s">
        <v>27</v>
      </c>
      <c r="D13" s="64">
        <f>SUM(E13:G13)</f>
        <v>2383.34</v>
      </c>
      <c r="E13" s="64">
        <f>SUM(E14:E16)</f>
        <v>0</v>
      </c>
      <c r="F13" s="64">
        <f t="shared" ref="F13" si="3">SUM(F14:F15)</f>
        <v>0</v>
      </c>
      <c r="G13" s="64">
        <f>SUM(G14:G15)</f>
        <v>2383.34</v>
      </c>
      <c r="H13" s="64">
        <f>SUM(H14:H16)</f>
        <v>0</v>
      </c>
      <c r="I13" s="64">
        <f>SUM(J13:L13)</f>
        <v>2383.34</v>
      </c>
      <c r="J13" s="64">
        <f>SUM(J14:J16)</f>
        <v>0</v>
      </c>
      <c r="K13" s="64">
        <f t="shared" ref="K13" si="4">SUM(K14:K15)</f>
        <v>0</v>
      </c>
      <c r="L13" s="64">
        <f>SUM(L14:L15)</f>
        <v>2383.34</v>
      </c>
      <c r="M13" s="64">
        <f>SUM(M14:M16)</f>
        <v>0</v>
      </c>
      <c r="N13" s="64">
        <f>SUM(O13:Q13)</f>
        <v>2178.29</v>
      </c>
      <c r="O13" s="64">
        <f>SUM(O14:O16)</f>
        <v>0</v>
      </c>
      <c r="P13" s="64">
        <f t="shared" ref="P13" si="5">SUM(P14:P15)</f>
        <v>0</v>
      </c>
      <c r="Q13" s="64">
        <f>SUM(Q14:Q15)</f>
        <v>2178.29</v>
      </c>
      <c r="R13" s="64">
        <f>SUM(R14:R16)</f>
        <v>0</v>
      </c>
      <c r="S13" s="65">
        <f t="shared" si="0"/>
        <v>91.396527562160657</v>
      </c>
      <c r="U13" s="5"/>
      <c r="Z13" s="5"/>
    </row>
    <row r="14" spans="1:26" ht="64.5" customHeight="1" x14ac:dyDescent="0.25">
      <c r="A14" s="20" t="s">
        <v>34</v>
      </c>
      <c r="B14" s="34" t="s">
        <v>142</v>
      </c>
      <c r="C14" s="18" t="s">
        <v>29</v>
      </c>
      <c r="D14" s="68">
        <f>SUM(E14:G14)</f>
        <v>850</v>
      </c>
      <c r="E14" s="67"/>
      <c r="F14" s="67"/>
      <c r="G14" s="68">
        <v>850</v>
      </c>
      <c r="H14" s="67"/>
      <c r="I14" s="68">
        <f>SUM(J14:L14)</f>
        <v>850</v>
      </c>
      <c r="J14" s="67"/>
      <c r="K14" s="67"/>
      <c r="L14" s="68">
        <v>850</v>
      </c>
      <c r="M14" s="67"/>
      <c r="N14" s="68">
        <f t="shared" ref="N14:N15" si="6">SUM(O14:Q14)</f>
        <v>850</v>
      </c>
      <c r="O14" s="67"/>
      <c r="P14" s="67"/>
      <c r="Q14" s="68">
        <v>850</v>
      </c>
      <c r="R14" s="67"/>
      <c r="S14" s="67">
        <f t="shared" si="0"/>
        <v>100</v>
      </c>
      <c r="T14" s="3"/>
      <c r="U14" s="5"/>
      <c r="Z14" s="5"/>
    </row>
    <row r="15" spans="1:26" ht="57.75" customHeight="1" x14ac:dyDescent="0.25">
      <c r="A15" s="20" t="s">
        <v>35</v>
      </c>
      <c r="B15" s="34" t="s">
        <v>143</v>
      </c>
      <c r="C15" s="18" t="s">
        <v>29</v>
      </c>
      <c r="D15" s="68">
        <f t="shared" ref="D15" si="7">SUM(E15:G15)</f>
        <v>1533.34</v>
      </c>
      <c r="E15" s="67"/>
      <c r="F15" s="67"/>
      <c r="G15" s="79">
        <v>1533.34</v>
      </c>
      <c r="H15" s="67"/>
      <c r="I15" s="68">
        <f t="shared" ref="I15" si="8">SUM(J15:L15)</f>
        <v>1533.34</v>
      </c>
      <c r="J15" s="67"/>
      <c r="K15" s="67"/>
      <c r="L15" s="79">
        <v>1533.34</v>
      </c>
      <c r="M15" s="67"/>
      <c r="N15" s="68">
        <f t="shared" si="6"/>
        <v>1328.29</v>
      </c>
      <c r="O15" s="67"/>
      <c r="P15" s="67"/>
      <c r="Q15" s="79">
        <v>1328.29</v>
      </c>
      <c r="R15" s="67"/>
      <c r="S15" s="67">
        <f t="shared" si="0"/>
        <v>86.627232055512806</v>
      </c>
      <c r="T15" s="7"/>
      <c r="U15" s="5"/>
      <c r="Z15" s="5"/>
    </row>
    <row r="16" spans="1:26" ht="90.75" customHeight="1" x14ac:dyDescent="0.25">
      <c r="A16" s="21">
        <v>4</v>
      </c>
      <c r="B16" s="24" t="s">
        <v>120</v>
      </c>
      <c r="C16" s="22" t="s">
        <v>27</v>
      </c>
      <c r="D16" s="64">
        <f t="shared" ref="D16:R16" si="9">SUM(D17:D19)</f>
        <v>1334.98</v>
      </c>
      <c r="E16" s="64">
        <f t="shared" si="9"/>
        <v>0</v>
      </c>
      <c r="F16" s="64">
        <f t="shared" si="9"/>
        <v>135.58000000000001</v>
      </c>
      <c r="G16" s="64">
        <f t="shared" si="9"/>
        <v>1199.4000000000001</v>
      </c>
      <c r="H16" s="64">
        <f t="shared" si="9"/>
        <v>0</v>
      </c>
      <c r="I16" s="64">
        <f t="shared" si="9"/>
        <v>1334.98</v>
      </c>
      <c r="J16" s="64">
        <f t="shared" si="9"/>
        <v>0</v>
      </c>
      <c r="K16" s="64">
        <f t="shared" si="9"/>
        <v>135.58000000000001</v>
      </c>
      <c r="L16" s="64">
        <f t="shared" si="9"/>
        <v>1199.4000000000001</v>
      </c>
      <c r="M16" s="64">
        <f t="shared" si="9"/>
        <v>0</v>
      </c>
      <c r="N16" s="64">
        <f t="shared" si="9"/>
        <v>1334.98</v>
      </c>
      <c r="O16" s="64">
        <f t="shared" si="9"/>
        <v>0</v>
      </c>
      <c r="P16" s="64">
        <f t="shared" si="9"/>
        <v>135.58000000000001</v>
      </c>
      <c r="Q16" s="64">
        <f t="shared" si="9"/>
        <v>1199.4000000000001</v>
      </c>
      <c r="R16" s="64">
        <f t="shared" si="9"/>
        <v>0</v>
      </c>
      <c r="S16" s="65">
        <f>N16/D16*100</f>
        <v>100</v>
      </c>
      <c r="T16" s="5"/>
      <c r="U16" s="5"/>
      <c r="Z16" s="5"/>
    </row>
    <row r="17" spans="1:26" ht="41.25" customHeight="1" x14ac:dyDescent="0.25">
      <c r="A17" s="20" t="s">
        <v>36</v>
      </c>
      <c r="B17" s="35" t="s">
        <v>137</v>
      </c>
      <c r="C17" s="18" t="s">
        <v>29</v>
      </c>
      <c r="D17" s="68">
        <f t="shared" ref="D17:D19" si="10">SUM(E17:G17)</f>
        <v>179.09</v>
      </c>
      <c r="E17" s="76"/>
      <c r="F17" s="77">
        <v>135.58000000000001</v>
      </c>
      <c r="G17" s="68">
        <v>43.51</v>
      </c>
      <c r="H17" s="76"/>
      <c r="I17" s="68">
        <f t="shared" ref="I17:I18" si="11">SUM(J17:L17)</f>
        <v>179.09</v>
      </c>
      <c r="J17" s="76"/>
      <c r="K17" s="77">
        <v>135.58000000000001</v>
      </c>
      <c r="L17" s="68">
        <v>43.51</v>
      </c>
      <c r="M17" s="67"/>
      <c r="N17" s="68">
        <f>SUM(O17:Q17)</f>
        <v>179.09</v>
      </c>
      <c r="O17" s="67"/>
      <c r="P17" s="77">
        <v>135.58000000000001</v>
      </c>
      <c r="Q17" s="68">
        <v>43.51</v>
      </c>
      <c r="R17" s="67"/>
      <c r="S17" s="67">
        <f t="shared" ref="S17:S22" si="12">N17/D17*100</f>
        <v>100</v>
      </c>
      <c r="U17" s="5"/>
      <c r="Z17" s="5"/>
    </row>
    <row r="18" spans="1:26" ht="45" customHeight="1" x14ac:dyDescent="0.25">
      <c r="A18" s="20" t="s">
        <v>37</v>
      </c>
      <c r="B18" s="35" t="s">
        <v>138</v>
      </c>
      <c r="C18" s="18" t="s">
        <v>29</v>
      </c>
      <c r="D18" s="68">
        <f t="shared" si="10"/>
        <v>748.89</v>
      </c>
      <c r="E18" s="76"/>
      <c r="F18" s="77"/>
      <c r="G18" s="68">
        <v>748.89</v>
      </c>
      <c r="H18" s="76"/>
      <c r="I18" s="68">
        <f t="shared" si="11"/>
        <v>748.89</v>
      </c>
      <c r="J18" s="67"/>
      <c r="K18" s="77"/>
      <c r="L18" s="68">
        <v>748.89</v>
      </c>
      <c r="M18" s="67"/>
      <c r="N18" s="68">
        <f t="shared" ref="N18:N19" si="13">SUM(O18:Q18)</f>
        <v>748.89</v>
      </c>
      <c r="O18" s="67"/>
      <c r="P18" s="77"/>
      <c r="Q18" s="68">
        <v>748.89</v>
      </c>
      <c r="R18" s="67"/>
      <c r="S18" s="67">
        <f t="shared" si="12"/>
        <v>100</v>
      </c>
      <c r="T18" s="5"/>
      <c r="U18" s="5"/>
      <c r="Z18" s="5"/>
    </row>
    <row r="19" spans="1:26" ht="45" customHeight="1" x14ac:dyDescent="0.25">
      <c r="A19" s="20" t="s">
        <v>38</v>
      </c>
      <c r="B19" s="35" t="s">
        <v>139</v>
      </c>
      <c r="C19" s="18" t="s">
        <v>29</v>
      </c>
      <c r="D19" s="68">
        <f t="shared" si="10"/>
        <v>407</v>
      </c>
      <c r="E19" s="76"/>
      <c r="F19" s="77"/>
      <c r="G19" s="68">
        <v>407</v>
      </c>
      <c r="H19" s="76"/>
      <c r="I19" s="68">
        <f>SUM(J19:L19)</f>
        <v>407</v>
      </c>
      <c r="J19" s="76"/>
      <c r="K19" s="77"/>
      <c r="L19" s="68">
        <v>407</v>
      </c>
      <c r="M19" s="67"/>
      <c r="N19" s="68">
        <f t="shared" si="13"/>
        <v>407</v>
      </c>
      <c r="O19" s="67"/>
      <c r="P19" s="77"/>
      <c r="Q19" s="68">
        <v>407</v>
      </c>
      <c r="R19" s="67"/>
      <c r="S19" s="67">
        <f>Q19/D19*100</f>
        <v>100</v>
      </c>
      <c r="T19" s="5"/>
      <c r="U19" s="5"/>
      <c r="Z19" s="5"/>
    </row>
    <row r="20" spans="1:26" ht="88.5" customHeight="1" x14ac:dyDescent="0.25">
      <c r="A20" s="21">
        <v>5</v>
      </c>
      <c r="B20" s="36" t="s">
        <v>119</v>
      </c>
      <c r="C20" s="22" t="s">
        <v>27</v>
      </c>
      <c r="D20" s="64">
        <f>SUM(D21:D23)</f>
        <v>884.84</v>
      </c>
      <c r="E20" s="65">
        <v>0</v>
      </c>
      <c r="F20" s="65">
        <v>0</v>
      </c>
      <c r="G20" s="64">
        <f>SUM(G21:G23)</f>
        <v>884.84</v>
      </c>
      <c r="H20" s="65">
        <v>0</v>
      </c>
      <c r="I20" s="64">
        <f>SUM(I21:I23)</f>
        <v>884.84</v>
      </c>
      <c r="J20" s="65">
        <v>0</v>
      </c>
      <c r="K20" s="65">
        <v>0</v>
      </c>
      <c r="L20" s="64">
        <f>SUM(L21:L23)</f>
        <v>884.84</v>
      </c>
      <c r="M20" s="65">
        <v>0</v>
      </c>
      <c r="N20" s="64">
        <f>SUM(N21:N23)</f>
        <v>884.84</v>
      </c>
      <c r="O20" s="65">
        <v>0</v>
      </c>
      <c r="P20" s="65">
        <v>0</v>
      </c>
      <c r="Q20" s="64">
        <f>SUM(Q21:Q23)</f>
        <v>884.84</v>
      </c>
      <c r="R20" s="65">
        <v>0</v>
      </c>
      <c r="S20" s="65">
        <f t="shared" si="12"/>
        <v>100</v>
      </c>
      <c r="T20" s="3">
        <f>Q20/G20</f>
        <v>1</v>
      </c>
      <c r="U20" s="5">
        <v>82043.929999999993</v>
      </c>
      <c r="V20" s="5">
        <f>U20-D20</f>
        <v>81159.09</v>
      </c>
      <c r="Z20" s="5"/>
    </row>
    <row r="21" spans="1:26" ht="48" customHeight="1" x14ac:dyDescent="0.25">
      <c r="A21" s="39" t="s">
        <v>39</v>
      </c>
      <c r="B21" s="35" t="s">
        <v>148</v>
      </c>
      <c r="C21" s="18" t="s">
        <v>29</v>
      </c>
      <c r="D21" s="68">
        <f>SUM(E21:G21)</f>
        <v>395.1</v>
      </c>
      <c r="E21" s="82"/>
      <c r="F21" s="82"/>
      <c r="G21" s="68">
        <v>395.1</v>
      </c>
      <c r="H21" s="82"/>
      <c r="I21" s="68">
        <f>SUM(J21:M21)</f>
        <v>395.1</v>
      </c>
      <c r="J21" s="82"/>
      <c r="K21" s="82"/>
      <c r="L21" s="68">
        <v>395.1</v>
      </c>
      <c r="M21" s="82"/>
      <c r="N21" s="68">
        <f>SUM(O21:R21)</f>
        <v>395.1</v>
      </c>
      <c r="O21" s="82"/>
      <c r="P21" s="82"/>
      <c r="Q21" s="68">
        <v>395.1</v>
      </c>
      <c r="R21" s="82"/>
      <c r="S21" s="65">
        <f t="shared" si="12"/>
        <v>100</v>
      </c>
      <c r="T21" s="3"/>
      <c r="U21" s="5"/>
      <c r="V21" s="5"/>
      <c r="Z21" s="5"/>
    </row>
    <row r="22" spans="1:26" ht="48" customHeight="1" x14ac:dyDescent="0.25">
      <c r="A22" s="20" t="s">
        <v>40</v>
      </c>
      <c r="B22" s="35" t="s">
        <v>149</v>
      </c>
      <c r="C22" s="18" t="s">
        <v>29</v>
      </c>
      <c r="D22" s="68">
        <f>SUM(E22:G22)</f>
        <v>465.74</v>
      </c>
      <c r="E22" s="67"/>
      <c r="F22" s="67"/>
      <c r="G22" s="68">
        <v>465.74</v>
      </c>
      <c r="H22" s="67"/>
      <c r="I22" s="68">
        <f>SUM(J22:M22)</f>
        <v>465.74</v>
      </c>
      <c r="J22" s="67"/>
      <c r="K22" s="67"/>
      <c r="L22" s="68">
        <v>465.74</v>
      </c>
      <c r="M22" s="67"/>
      <c r="N22" s="68">
        <f>SUM(O22:R22)</f>
        <v>465.74</v>
      </c>
      <c r="O22" s="67"/>
      <c r="P22" s="67"/>
      <c r="Q22" s="68">
        <v>465.74</v>
      </c>
      <c r="R22" s="67"/>
      <c r="S22" s="65">
        <f t="shared" si="12"/>
        <v>100</v>
      </c>
      <c r="T22" s="3"/>
      <c r="U22" s="5"/>
      <c r="V22" s="5"/>
      <c r="Z22" s="5"/>
    </row>
    <row r="23" spans="1:26" ht="36.75" customHeight="1" x14ac:dyDescent="0.25">
      <c r="A23" s="20" t="s">
        <v>128</v>
      </c>
      <c r="B23" s="35" t="s">
        <v>150</v>
      </c>
      <c r="C23" s="18" t="s">
        <v>29</v>
      </c>
      <c r="D23" s="68">
        <f>SUM(E23:G23)</f>
        <v>24</v>
      </c>
      <c r="E23" s="67"/>
      <c r="F23" s="67"/>
      <c r="G23" s="68">
        <v>24</v>
      </c>
      <c r="H23" s="67"/>
      <c r="I23" s="68">
        <f>SUM(J23:M23)</f>
        <v>24</v>
      </c>
      <c r="J23" s="67"/>
      <c r="K23" s="67"/>
      <c r="L23" s="68">
        <v>24</v>
      </c>
      <c r="M23" s="67"/>
      <c r="N23" s="68">
        <f>SUM(O23:R23)</f>
        <v>24</v>
      </c>
      <c r="O23" s="67"/>
      <c r="P23" s="67"/>
      <c r="Q23" s="68">
        <v>24</v>
      </c>
      <c r="R23" s="67"/>
      <c r="S23" s="67">
        <f>N23/D23*100</f>
        <v>100</v>
      </c>
      <c r="T23" s="7"/>
      <c r="U23" s="5"/>
      <c r="Z23" s="5"/>
    </row>
    <row r="24" spans="1:26" ht="95.25" customHeight="1" x14ac:dyDescent="0.25">
      <c r="A24" s="21" t="s">
        <v>44</v>
      </c>
      <c r="B24" s="37" t="s">
        <v>118</v>
      </c>
      <c r="C24" s="22" t="s">
        <v>27</v>
      </c>
      <c r="D24" s="64">
        <f>D25</f>
        <v>289.42</v>
      </c>
      <c r="E24" s="80">
        <v>0</v>
      </c>
      <c r="F24" s="80">
        <v>0</v>
      </c>
      <c r="G24" s="64">
        <f>G25</f>
        <v>289.42</v>
      </c>
      <c r="H24" s="80">
        <v>0</v>
      </c>
      <c r="I24" s="64">
        <f>SUM(I25:I25)</f>
        <v>289.42</v>
      </c>
      <c r="J24" s="80">
        <v>0</v>
      </c>
      <c r="K24" s="80">
        <v>0</v>
      </c>
      <c r="L24" s="80">
        <f>SUM(L25:L25)</f>
        <v>289.42</v>
      </c>
      <c r="M24" s="80">
        <v>0</v>
      </c>
      <c r="N24" s="64">
        <f>SUM(N25:N25)</f>
        <v>289.42</v>
      </c>
      <c r="O24" s="80">
        <v>0</v>
      </c>
      <c r="P24" s="80">
        <v>0</v>
      </c>
      <c r="Q24" s="64">
        <f>SUM(Q25:Q25)</f>
        <v>289.42</v>
      </c>
      <c r="R24" s="80">
        <v>0</v>
      </c>
      <c r="S24" s="65">
        <f t="shared" ref="S24:S26" si="14">N24/D24*100</f>
        <v>100</v>
      </c>
      <c r="T24" s="5"/>
      <c r="U24" s="5"/>
      <c r="Z24" s="5"/>
    </row>
    <row r="25" spans="1:26" ht="87" customHeight="1" x14ac:dyDescent="0.25">
      <c r="A25" s="20" t="s">
        <v>41</v>
      </c>
      <c r="B25" s="35" t="s">
        <v>144</v>
      </c>
      <c r="C25" s="18" t="s">
        <v>29</v>
      </c>
      <c r="D25" s="81">
        <f>SUM(E25:H25)</f>
        <v>289.42</v>
      </c>
      <c r="E25" s="77"/>
      <c r="F25" s="67"/>
      <c r="G25" s="81">
        <v>289.42</v>
      </c>
      <c r="H25" s="67"/>
      <c r="I25" s="81">
        <f>SUM(J25:M25)</f>
        <v>289.42</v>
      </c>
      <c r="J25" s="77"/>
      <c r="K25" s="67"/>
      <c r="L25" s="81">
        <v>289.42</v>
      </c>
      <c r="M25" s="67"/>
      <c r="N25" s="81">
        <f>SUM(O25:R25)</f>
        <v>289.42</v>
      </c>
      <c r="O25" s="67"/>
      <c r="P25" s="67"/>
      <c r="Q25" s="81">
        <v>289.42</v>
      </c>
      <c r="R25" s="67"/>
      <c r="S25" s="67">
        <f t="shared" si="14"/>
        <v>100</v>
      </c>
      <c r="U25" s="5"/>
      <c r="Z25" s="5"/>
    </row>
    <row r="26" spans="1:26" ht="97.5" customHeight="1" x14ac:dyDescent="0.25">
      <c r="A26" s="25" t="s">
        <v>43</v>
      </c>
      <c r="B26" s="24" t="s">
        <v>129</v>
      </c>
      <c r="C26" s="22" t="s">
        <v>27</v>
      </c>
      <c r="D26" s="64">
        <f>SUM(D27:D28)</f>
        <v>5051.7</v>
      </c>
      <c r="E26" s="65">
        <v>0</v>
      </c>
      <c r="F26" s="65">
        <v>0</v>
      </c>
      <c r="G26" s="64">
        <f>SUM(G27:G28)</f>
        <v>5051.7</v>
      </c>
      <c r="H26" s="65">
        <v>0</v>
      </c>
      <c r="I26" s="64">
        <f>SUM(I27:I28)</f>
        <v>5051.7</v>
      </c>
      <c r="J26" s="65">
        <v>0</v>
      </c>
      <c r="K26" s="65">
        <v>0</v>
      </c>
      <c r="L26" s="65">
        <f>SUM(L27:L28)</f>
        <v>5051.7</v>
      </c>
      <c r="M26" s="65">
        <v>0</v>
      </c>
      <c r="N26" s="64">
        <f>SUM(N27:N28)</f>
        <v>5051.7</v>
      </c>
      <c r="O26" s="65">
        <v>0</v>
      </c>
      <c r="P26" s="65">
        <v>0</v>
      </c>
      <c r="Q26" s="65">
        <f>SUM(Q27:Q28)</f>
        <v>5051.7</v>
      </c>
      <c r="R26" s="65">
        <v>0</v>
      </c>
      <c r="S26" s="65">
        <f t="shared" si="14"/>
        <v>100</v>
      </c>
      <c r="U26" s="5"/>
      <c r="Z26" s="5"/>
    </row>
    <row r="27" spans="1:26" ht="65.25" customHeight="1" x14ac:dyDescent="0.25">
      <c r="A27" s="20" t="s">
        <v>42</v>
      </c>
      <c r="B27" s="35" t="s">
        <v>145</v>
      </c>
      <c r="C27" s="18" t="s">
        <v>29</v>
      </c>
      <c r="D27" s="68">
        <f>SUM(E27:H27)</f>
        <v>4329.2</v>
      </c>
      <c r="E27" s="67"/>
      <c r="F27" s="67"/>
      <c r="G27" s="68">
        <v>4329.2</v>
      </c>
      <c r="H27" s="67"/>
      <c r="I27" s="68">
        <f>SUM(J27:M27)</f>
        <v>4329.2</v>
      </c>
      <c r="J27" s="67"/>
      <c r="K27" s="67"/>
      <c r="L27" s="68">
        <v>4329.2</v>
      </c>
      <c r="M27" s="67"/>
      <c r="N27" s="68">
        <f>SUM(O27:R27)</f>
        <v>4329.2</v>
      </c>
      <c r="O27" s="67"/>
      <c r="P27" s="67"/>
      <c r="Q27" s="68">
        <v>4329.2</v>
      </c>
      <c r="R27" s="67"/>
      <c r="S27" s="67">
        <f>N27/D27*100</f>
        <v>100</v>
      </c>
      <c r="U27" s="5"/>
      <c r="Y27" s="5"/>
      <c r="Z27" s="5"/>
    </row>
    <row r="28" spans="1:26" ht="48" customHeight="1" x14ac:dyDescent="0.25">
      <c r="A28" s="20" t="s">
        <v>45</v>
      </c>
      <c r="B28" s="35" t="s">
        <v>146</v>
      </c>
      <c r="C28" s="18" t="s">
        <v>29</v>
      </c>
      <c r="D28" s="68">
        <f>SUM(E28:H28)</f>
        <v>722.5</v>
      </c>
      <c r="E28" s="67"/>
      <c r="F28" s="67"/>
      <c r="G28" s="68">
        <v>722.5</v>
      </c>
      <c r="H28" s="67"/>
      <c r="I28" s="68">
        <f>SUM(J28:M28)</f>
        <v>722.5</v>
      </c>
      <c r="J28" s="67"/>
      <c r="K28" s="67"/>
      <c r="L28" s="68">
        <v>722.5</v>
      </c>
      <c r="M28" s="67"/>
      <c r="N28" s="68">
        <f>SUM(O28:R28)</f>
        <v>722.5</v>
      </c>
      <c r="O28" s="67"/>
      <c r="P28" s="67"/>
      <c r="Q28" s="68">
        <v>722.5</v>
      </c>
      <c r="R28" s="67"/>
      <c r="S28" s="67">
        <f>N28/D28*100</f>
        <v>100</v>
      </c>
      <c r="U28" s="5"/>
      <c r="Z28" s="5"/>
    </row>
    <row r="29" spans="1:26" ht="93.75" customHeight="1" x14ac:dyDescent="0.25">
      <c r="A29" s="25" t="s">
        <v>46</v>
      </c>
      <c r="B29" s="24" t="s">
        <v>117</v>
      </c>
      <c r="C29" s="22" t="s">
        <v>27</v>
      </c>
      <c r="D29" s="64">
        <f>D30</f>
        <v>80.069999999999993</v>
      </c>
      <c r="E29" s="65">
        <v>0</v>
      </c>
      <c r="F29" s="65">
        <v>0</v>
      </c>
      <c r="G29" s="64">
        <f>G30</f>
        <v>80.069999999999993</v>
      </c>
      <c r="H29" s="65">
        <v>0</v>
      </c>
      <c r="I29" s="64">
        <f>I30</f>
        <v>80.069999999999993</v>
      </c>
      <c r="J29" s="65">
        <v>0</v>
      </c>
      <c r="K29" s="65">
        <v>0</v>
      </c>
      <c r="L29" s="65">
        <f>L30</f>
        <v>80.069999999999993</v>
      </c>
      <c r="M29" s="65">
        <v>0</v>
      </c>
      <c r="N29" s="64">
        <f>N30</f>
        <v>70.930000000000007</v>
      </c>
      <c r="O29" s="65">
        <v>0</v>
      </c>
      <c r="P29" s="65">
        <v>0</v>
      </c>
      <c r="Q29" s="64">
        <f>Q30</f>
        <v>70.930000000000007</v>
      </c>
      <c r="R29" s="65">
        <v>0</v>
      </c>
      <c r="S29" s="65">
        <f t="shared" ref="S29:S34" si="15">N29/D29*100</f>
        <v>88.584988135381565</v>
      </c>
      <c r="U29" s="5"/>
      <c r="Z29" s="5"/>
    </row>
    <row r="30" spans="1:26" ht="41.25" customHeight="1" x14ac:dyDescent="0.25">
      <c r="A30" s="20" t="s">
        <v>47</v>
      </c>
      <c r="B30" s="35" t="s">
        <v>147</v>
      </c>
      <c r="C30" s="18" t="s">
        <v>29</v>
      </c>
      <c r="D30" s="68">
        <f>SUM(E30:H30)</f>
        <v>80.069999999999993</v>
      </c>
      <c r="E30" s="67"/>
      <c r="F30" s="67"/>
      <c r="G30" s="68">
        <v>80.069999999999993</v>
      </c>
      <c r="H30" s="67"/>
      <c r="I30" s="68">
        <f>SUM(J30:M30)</f>
        <v>80.069999999999993</v>
      </c>
      <c r="J30" s="67"/>
      <c r="K30" s="67"/>
      <c r="L30" s="68">
        <v>80.069999999999993</v>
      </c>
      <c r="M30" s="67"/>
      <c r="N30" s="68">
        <f>SUM(O30:R30)</f>
        <v>70.930000000000007</v>
      </c>
      <c r="O30" s="67"/>
      <c r="P30" s="67"/>
      <c r="Q30" s="68">
        <v>70.930000000000007</v>
      </c>
      <c r="R30" s="67"/>
      <c r="S30" s="67">
        <f t="shared" si="15"/>
        <v>88.584988135381565</v>
      </c>
      <c r="U30" s="5"/>
      <c r="Z30" s="5"/>
    </row>
    <row r="31" spans="1:26" ht="93" customHeight="1" x14ac:dyDescent="0.25">
      <c r="A31" s="25" t="s">
        <v>48</v>
      </c>
      <c r="B31" s="24" t="s">
        <v>122</v>
      </c>
      <c r="C31" s="22" t="s">
        <v>27</v>
      </c>
      <c r="D31" s="64">
        <f>SUM(D32:D32)</f>
        <v>371.97</v>
      </c>
      <c r="E31" s="64">
        <f>SUM(E32:E34)</f>
        <v>0</v>
      </c>
      <c r="F31" s="64">
        <f>SUM(F32:F34)</f>
        <v>0</v>
      </c>
      <c r="G31" s="64">
        <f>SUM(G32:G32)</f>
        <v>371.97</v>
      </c>
      <c r="H31" s="64">
        <f>SUM(H32:H34)</f>
        <v>0</v>
      </c>
      <c r="I31" s="64">
        <f>SUM(I32:I32)</f>
        <v>371.97</v>
      </c>
      <c r="J31" s="64">
        <f t="shared" ref="J31:K31" si="16">SUM(J32:J34)</f>
        <v>0</v>
      </c>
      <c r="K31" s="64">
        <f t="shared" si="16"/>
        <v>0</v>
      </c>
      <c r="L31" s="64">
        <f>SUM(L32:L32)</f>
        <v>371.97</v>
      </c>
      <c r="M31" s="64">
        <f>SUM(M32:M34)</f>
        <v>0</v>
      </c>
      <c r="N31" s="64">
        <f>SUM(N32:N32)</f>
        <v>371.97</v>
      </c>
      <c r="O31" s="64">
        <f t="shared" ref="O31:P31" si="17">SUM(O32:O34)</f>
        <v>0</v>
      </c>
      <c r="P31" s="64">
        <f t="shared" si="17"/>
        <v>0</v>
      </c>
      <c r="Q31" s="64">
        <f>SUM(Q32:Q32)</f>
        <v>371.97</v>
      </c>
      <c r="R31" s="64">
        <f>SUM(R32:R34)</f>
        <v>0</v>
      </c>
      <c r="S31" s="65">
        <f t="shared" ref="S31" si="18">N31/D31*100</f>
        <v>100</v>
      </c>
      <c r="U31" s="5"/>
      <c r="Z31" s="5"/>
    </row>
    <row r="32" spans="1:26" ht="30" customHeight="1" x14ac:dyDescent="0.25">
      <c r="A32" s="20" t="s">
        <v>49</v>
      </c>
      <c r="B32" s="35" t="s">
        <v>141</v>
      </c>
      <c r="C32" s="18" t="s">
        <v>29</v>
      </c>
      <c r="D32" s="68">
        <f>SUM(E32:G32)</f>
        <v>371.97</v>
      </c>
      <c r="E32" s="67"/>
      <c r="F32" s="67"/>
      <c r="G32" s="68">
        <v>371.97</v>
      </c>
      <c r="H32" s="67"/>
      <c r="I32" s="68">
        <f>SUM(J32:L32)</f>
        <v>371.97</v>
      </c>
      <c r="J32" s="67"/>
      <c r="K32" s="67"/>
      <c r="L32" s="68">
        <v>371.97</v>
      </c>
      <c r="M32" s="67"/>
      <c r="N32" s="68">
        <v>371.97</v>
      </c>
      <c r="O32" s="67"/>
      <c r="P32" s="67"/>
      <c r="Q32" s="68">
        <v>371.97</v>
      </c>
      <c r="R32" s="67"/>
      <c r="S32" s="67">
        <f t="shared" si="15"/>
        <v>100</v>
      </c>
      <c r="U32" s="5"/>
      <c r="Z32" s="5"/>
    </row>
    <row r="33" spans="1:26" ht="92.25" customHeight="1" x14ac:dyDescent="0.25">
      <c r="A33" s="25" t="s">
        <v>50</v>
      </c>
      <c r="B33" s="24" t="s">
        <v>116</v>
      </c>
      <c r="C33" s="22" t="s">
        <v>27</v>
      </c>
      <c r="D33" s="64">
        <f>SUM(E33:G33)</f>
        <v>3.83</v>
      </c>
      <c r="E33" s="65">
        <v>0</v>
      </c>
      <c r="F33" s="65">
        <v>0</v>
      </c>
      <c r="G33" s="64">
        <f>G34</f>
        <v>3.83</v>
      </c>
      <c r="H33" s="65">
        <v>0</v>
      </c>
      <c r="I33" s="64">
        <f>SUM(J33:L33)</f>
        <v>3.83</v>
      </c>
      <c r="J33" s="65">
        <v>0</v>
      </c>
      <c r="K33" s="65">
        <v>0</v>
      </c>
      <c r="L33" s="64">
        <f>L34</f>
        <v>3.83</v>
      </c>
      <c r="M33" s="65">
        <v>0</v>
      </c>
      <c r="N33" s="64">
        <f>SUM(O33:Q33)</f>
        <v>3.83</v>
      </c>
      <c r="O33" s="65">
        <v>0</v>
      </c>
      <c r="P33" s="65">
        <v>0</v>
      </c>
      <c r="Q33" s="64">
        <f>Q34</f>
        <v>3.83</v>
      </c>
      <c r="R33" s="65">
        <v>0</v>
      </c>
      <c r="S33" s="65">
        <f t="shared" si="15"/>
        <v>100</v>
      </c>
      <c r="U33" s="5"/>
      <c r="Z33" s="5"/>
    </row>
    <row r="34" spans="1:26" ht="63.75" customHeight="1" x14ac:dyDescent="0.25">
      <c r="A34" s="20" t="s">
        <v>51</v>
      </c>
      <c r="B34" s="30" t="s">
        <v>140</v>
      </c>
      <c r="C34" s="18" t="s">
        <v>29</v>
      </c>
      <c r="D34" s="68">
        <f>SUM(E34:G34)</f>
        <v>3.83</v>
      </c>
      <c r="E34" s="67"/>
      <c r="F34" s="67"/>
      <c r="G34" s="68">
        <v>3.83</v>
      </c>
      <c r="H34" s="67"/>
      <c r="I34" s="68">
        <f>SUM(J34:L34)</f>
        <v>3.83</v>
      </c>
      <c r="J34" s="67"/>
      <c r="K34" s="67"/>
      <c r="L34" s="68">
        <v>3.83</v>
      </c>
      <c r="M34" s="67"/>
      <c r="N34" s="68">
        <f>SUM(O34:Q34)</f>
        <v>3.83</v>
      </c>
      <c r="O34" s="67"/>
      <c r="P34" s="67"/>
      <c r="Q34" s="68">
        <v>3.83</v>
      </c>
      <c r="R34" s="78"/>
      <c r="S34" s="67">
        <f t="shared" si="15"/>
        <v>100</v>
      </c>
      <c r="U34" s="5"/>
      <c r="Z34" s="5"/>
    </row>
    <row r="35" spans="1:26" ht="18.75" customHeight="1" x14ac:dyDescent="0.25">
      <c r="A35" s="38"/>
      <c r="B35" s="31" t="s">
        <v>10</v>
      </c>
      <c r="C35" s="38"/>
      <c r="D35" s="65">
        <f>SUM(D8,D10,D13,D16,D20,D24,D26,D29,D31,D33)</f>
        <v>18470.340000000004</v>
      </c>
      <c r="E35" s="65">
        <f>SUM(E8,E10,E13,E16,E20,E24,E26,E29,E31,E33)</f>
        <v>0</v>
      </c>
      <c r="F35" s="65">
        <f>SUM(F8,F10,F13,F16,F20,F24,F26,F29,F31,F33)</f>
        <v>3690.48</v>
      </c>
      <c r="G35" s="65">
        <f>SUM(G8,G10,G13,G16,G20,G24,G26,G29,G31,G33)</f>
        <v>14779.86</v>
      </c>
      <c r="H35" s="65"/>
      <c r="I35" s="65">
        <f>I8+I10+I13+I16+I20+I24+I26+I29+I31+I33</f>
        <v>18470.340000000004</v>
      </c>
      <c r="J35" s="65">
        <f>J8+J10+J13+J16+J20+J24+J26+J29+J31+J33</f>
        <v>0</v>
      </c>
      <c r="K35" s="65">
        <f>K8+K10+K13+K16+K20+K24+K26+K29+K31+K33</f>
        <v>3690.48</v>
      </c>
      <c r="L35" s="65">
        <f>L8+L10+L13+L16+L20+L24+L26+L29+L31+L33</f>
        <v>14779.86</v>
      </c>
      <c r="M35" s="65">
        <f>M8+M10+M13+M16+M20+M24+M26+M29+M31+M33</f>
        <v>0</v>
      </c>
      <c r="N35" s="65">
        <f>SUM(N8,N10,N13,N16,N20,N24,N26,N31,N29,N33)</f>
        <v>18256.150000000001</v>
      </c>
      <c r="O35" s="65">
        <f>O8+O10+O13+O16+O20+O24+O26+O29+O31+O33</f>
        <v>0</v>
      </c>
      <c r="P35" s="65">
        <f>P8+P10+P13+P16+P20+P24+P26+P29+P31+P33</f>
        <v>3690.48</v>
      </c>
      <c r="Q35" s="65">
        <f>Q8+Q10+Q13+Q16+Q20+Q24+Q26+Q29+Q31+Q33</f>
        <v>14565.669999999998</v>
      </c>
      <c r="R35" s="65">
        <f>R8+R10+R13+R16+R20+R24+R26+R29+R31+R33</f>
        <v>0</v>
      </c>
      <c r="S35" s="65">
        <f>N35/D35*100</f>
        <v>98.840357026454299</v>
      </c>
      <c r="T35" s="5"/>
      <c r="U35" s="5"/>
      <c r="Z35" s="5"/>
    </row>
    <row r="36" spans="1:26" x14ac:dyDescent="0.25">
      <c r="A36" s="26"/>
      <c r="B36" s="27"/>
      <c r="C36" s="27"/>
      <c r="D36" s="28"/>
      <c r="E36" s="29"/>
      <c r="F36" s="28"/>
      <c r="G36" s="28"/>
      <c r="H36" s="58"/>
      <c r="I36" s="59"/>
      <c r="J36" s="59"/>
      <c r="K36" s="59"/>
      <c r="L36" s="59"/>
      <c r="M36" s="58"/>
      <c r="N36" s="7"/>
    </row>
    <row r="37" spans="1:26" x14ac:dyDescent="0.25">
      <c r="A37" s="26"/>
      <c r="B37" s="27"/>
      <c r="C37" s="27"/>
      <c r="D37" s="28"/>
      <c r="E37" s="29"/>
      <c r="F37" s="28"/>
      <c r="G37" s="28"/>
      <c r="H37" s="58"/>
      <c r="I37" s="83"/>
      <c r="J37" s="58"/>
      <c r="K37" s="58"/>
      <c r="L37" s="58"/>
      <c r="M37" s="58"/>
      <c r="N37" s="7"/>
    </row>
    <row r="38" spans="1:26" x14ac:dyDescent="0.25">
      <c r="A38" s="26"/>
      <c r="B38" s="27"/>
      <c r="C38" s="27"/>
      <c r="D38" s="28"/>
      <c r="E38" s="28"/>
      <c r="F38" s="28"/>
      <c r="G38" s="28"/>
      <c r="H38" s="58"/>
      <c r="I38" s="58"/>
      <c r="J38" s="58"/>
      <c r="K38" s="58"/>
      <c r="L38" s="58"/>
      <c r="M38" s="58"/>
    </row>
    <row r="39" spans="1:26" x14ac:dyDescent="0.25">
      <c r="A39" s="26"/>
      <c r="B39" s="27"/>
      <c r="C39" s="27"/>
      <c r="D39" s="28"/>
      <c r="E39" s="28"/>
      <c r="F39" s="28"/>
      <c r="G39" s="28"/>
    </row>
  </sheetData>
  <mergeCells count="12">
    <mergeCell ref="N5:R5"/>
    <mergeCell ref="N6:R6"/>
    <mergeCell ref="S5:S7"/>
    <mergeCell ref="A2:S2"/>
    <mergeCell ref="A3:S3"/>
    <mergeCell ref="A5:A7"/>
    <mergeCell ref="B5:B7"/>
    <mergeCell ref="C5:C7"/>
    <mergeCell ref="D5:H5"/>
    <mergeCell ref="D6:H6"/>
    <mergeCell ref="I5:M5"/>
    <mergeCell ref="I6:M6"/>
  </mergeCells>
  <pageMargins left="0" right="0" top="0.35433070866141736" bottom="0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46" zoomScale="85" zoomScaleNormal="85" workbookViewId="0">
      <selection activeCell="B64" sqref="B64"/>
    </sheetView>
  </sheetViews>
  <sheetFormatPr defaultRowHeight="15" x14ac:dyDescent="0.25"/>
  <cols>
    <col min="1" max="1" width="4.28515625" customWidth="1"/>
    <col min="2" max="2" width="92.140625" customWidth="1"/>
    <col min="3" max="3" width="14.42578125" customWidth="1"/>
    <col min="4" max="4" width="21.5703125" customWidth="1"/>
    <col min="5" max="5" width="12.28515625" customWidth="1"/>
    <col min="6" max="6" width="14.7109375" customWidth="1"/>
    <col min="7" max="7" width="50.85546875" customWidth="1"/>
  </cols>
  <sheetData>
    <row r="1" spans="1:9" ht="15.75" x14ac:dyDescent="0.25">
      <c r="A1" s="96" t="s">
        <v>124</v>
      </c>
      <c r="B1" s="96"/>
      <c r="C1" s="96"/>
      <c r="D1" s="96"/>
      <c r="E1" s="96"/>
      <c r="F1" s="96"/>
      <c r="G1" s="96"/>
    </row>
    <row r="3" spans="1:9" ht="15.75" x14ac:dyDescent="0.25">
      <c r="A3" s="90" t="s">
        <v>0</v>
      </c>
      <c r="B3" s="90" t="s">
        <v>15</v>
      </c>
      <c r="C3" s="90" t="s">
        <v>16</v>
      </c>
      <c r="D3" s="99" t="s">
        <v>17</v>
      </c>
      <c r="E3" s="100"/>
      <c r="F3" s="101"/>
      <c r="G3" s="90" t="s">
        <v>18</v>
      </c>
    </row>
    <row r="4" spans="1:9" ht="21.75" customHeight="1" x14ac:dyDescent="0.25">
      <c r="A4" s="91"/>
      <c r="B4" s="91"/>
      <c r="C4" s="91"/>
      <c r="D4" s="90" t="s">
        <v>19</v>
      </c>
      <c r="E4" s="93" t="s">
        <v>20</v>
      </c>
      <c r="F4" s="93"/>
      <c r="G4" s="91"/>
    </row>
    <row r="5" spans="1:9" ht="28.5" customHeight="1" x14ac:dyDescent="0.25">
      <c r="A5" s="92"/>
      <c r="B5" s="92"/>
      <c r="C5" s="92"/>
      <c r="D5" s="92"/>
      <c r="E5" s="10" t="s">
        <v>21</v>
      </c>
      <c r="F5" s="10" t="s">
        <v>22</v>
      </c>
      <c r="G5" s="92"/>
    </row>
    <row r="6" spans="1:9" ht="39" customHeight="1" x14ac:dyDescent="0.25">
      <c r="A6" s="98" t="s">
        <v>28</v>
      </c>
      <c r="B6" s="98"/>
      <c r="C6" s="98"/>
      <c r="D6" s="98"/>
      <c r="E6" s="98"/>
      <c r="F6" s="98"/>
      <c r="G6" s="98"/>
    </row>
    <row r="7" spans="1:9" s="62" customFormat="1" ht="39" customHeight="1" x14ac:dyDescent="0.25">
      <c r="A7" s="60">
        <v>1</v>
      </c>
      <c r="B7" s="63" t="s">
        <v>125</v>
      </c>
      <c r="C7" s="60" t="s">
        <v>23</v>
      </c>
      <c r="D7" s="60"/>
      <c r="E7" s="60"/>
      <c r="F7" s="60"/>
      <c r="G7" s="60"/>
      <c r="H7" s="61"/>
      <c r="I7" s="61"/>
    </row>
    <row r="8" spans="1:9" ht="47.25" customHeight="1" x14ac:dyDescent="0.25">
      <c r="A8" s="40">
        <v>1</v>
      </c>
      <c r="B8" s="40" t="s">
        <v>53</v>
      </c>
      <c r="C8" s="41" t="s">
        <v>23</v>
      </c>
      <c r="D8" s="41" t="s">
        <v>59</v>
      </c>
      <c r="E8" s="41" t="s">
        <v>59</v>
      </c>
      <c r="F8" s="41">
        <v>85</v>
      </c>
      <c r="G8" s="40"/>
    </row>
    <row r="9" spans="1:9" ht="48" customHeight="1" x14ac:dyDescent="0.25">
      <c r="A9" s="40">
        <v>2</v>
      </c>
      <c r="B9" s="40" t="s">
        <v>54</v>
      </c>
      <c r="C9" s="41" t="s">
        <v>25</v>
      </c>
      <c r="D9" s="41" t="s">
        <v>58</v>
      </c>
      <c r="E9" s="41" t="s">
        <v>58</v>
      </c>
      <c r="F9" s="41">
        <v>3</v>
      </c>
      <c r="G9" s="40"/>
    </row>
    <row r="10" spans="1:9" ht="63.75" customHeight="1" x14ac:dyDescent="0.25">
      <c r="A10" s="40">
        <v>3</v>
      </c>
      <c r="B10" s="40" t="s">
        <v>55</v>
      </c>
      <c r="C10" s="41" t="s">
        <v>23</v>
      </c>
      <c r="D10" s="41" t="s">
        <v>60</v>
      </c>
      <c r="E10" s="41" t="s">
        <v>60</v>
      </c>
      <c r="F10" s="41">
        <v>95</v>
      </c>
      <c r="G10" s="40"/>
    </row>
    <row r="11" spans="1:9" ht="63.75" customHeight="1" x14ac:dyDescent="0.25">
      <c r="A11" s="56">
        <v>4</v>
      </c>
      <c r="B11" s="56" t="s">
        <v>56</v>
      </c>
      <c r="C11" s="57" t="s">
        <v>23</v>
      </c>
      <c r="D11" s="57">
        <v>100</v>
      </c>
      <c r="E11" s="57">
        <v>100</v>
      </c>
      <c r="F11" s="57">
        <v>100</v>
      </c>
      <c r="G11" s="40"/>
    </row>
    <row r="12" spans="1:9" ht="38.25" customHeight="1" x14ac:dyDescent="0.25">
      <c r="A12" s="56">
        <v>5</v>
      </c>
      <c r="B12" s="56" t="s">
        <v>57</v>
      </c>
      <c r="C12" s="57" t="s">
        <v>23</v>
      </c>
      <c r="D12" s="57">
        <v>100</v>
      </c>
      <c r="E12" s="57">
        <v>100</v>
      </c>
      <c r="F12" s="57">
        <v>100</v>
      </c>
      <c r="G12" s="40"/>
    </row>
    <row r="13" spans="1:9" ht="45" customHeight="1" x14ac:dyDescent="0.25">
      <c r="A13" s="94" t="s">
        <v>61</v>
      </c>
      <c r="B13" s="94"/>
      <c r="C13" s="94"/>
      <c r="D13" s="94"/>
      <c r="E13" s="94"/>
      <c r="F13" s="94"/>
      <c r="G13" s="94"/>
    </row>
    <row r="14" spans="1:9" ht="53.25" customHeight="1" x14ac:dyDescent="0.25">
      <c r="A14" s="42">
        <v>1</v>
      </c>
      <c r="B14" s="43" t="s">
        <v>62</v>
      </c>
      <c r="C14" s="41" t="s">
        <v>23</v>
      </c>
      <c r="D14" s="41">
        <v>50</v>
      </c>
      <c r="E14" s="41">
        <v>100</v>
      </c>
      <c r="F14" s="41">
        <v>100</v>
      </c>
      <c r="G14" s="40"/>
    </row>
    <row r="15" spans="1:9" ht="39" customHeight="1" x14ac:dyDescent="0.25">
      <c r="A15" s="42">
        <v>2</v>
      </c>
      <c r="B15" s="43" t="s">
        <v>63</v>
      </c>
      <c r="C15" s="41" t="s">
        <v>23</v>
      </c>
      <c r="D15" s="41">
        <v>25</v>
      </c>
      <c r="E15" s="41">
        <v>50</v>
      </c>
      <c r="F15" s="41">
        <v>50</v>
      </c>
      <c r="G15" s="40"/>
    </row>
    <row r="16" spans="1:9" ht="31.5" customHeight="1" x14ac:dyDescent="0.25">
      <c r="A16" s="42">
        <v>3</v>
      </c>
      <c r="B16" s="43" t="s">
        <v>64</v>
      </c>
      <c r="C16" s="41" t="s">
        <v>23</v>
      </c>
      <c r="D16" s="41">
        <v>25</v>
      </c>
      <c r="E16" s="41">
        <v>75</v>
      </c>
      <c r="F16" s="41">
        <v>75</v>
      </c>
      <c r="G16" s="40"/>
    </row>
    <row r="17" spans="1:7" ht="31.5" customHeight="1" x14ac:dyDescent="0.25">
      <c r="A17" s="42">
        <v>4</v>
      </c>
      <c r="B17" s="43" t="s">
        <v>65</v>
      </c>
      <c r="C17" s="41" t="s">
        <v>23</v>
      </c>
      <c r="D17" s="41">
        <v>2</v>
      </c>
      <c r="E17" s="41">
        <v>2</v>
      </c>
      <c r="F17" s="41">
        <v>2</v>
      </c>
      <c r="G17" s="40"/>
    </row>
    <row r="18" spans="1:7" ht="31.5" customHeight="1" x14ac:dyDescent="0.25">
      <c r="A18" s="42">
        <v>5</v>
      </c>
      <c r="B18" s="43" t="s">
        <v>66</v>
      </c>
      <c r="C18" s="41" t="s">
        <v>23</v>
      </c>
      <c r="D18" s="41">
        <v>5</v>
      </c>
      <c r="E18" s="41">
        <v>8</v>
      </c>
      <c r="F18" s="41">
        <v>8</v>
      </c>
      <c r="G18" s="40"/>
    </row>
    <row r="19" spans="1:7" ht="31.5" customHeight="1" x14ac:dyDescent="0.25">
      <c r="A19" s="42">
        <v>6</v>
      </c>
      <c r="B19" s="43" t="s">
        <v>67</v>
      </c>
      <c r="C19" s="41" t="s">
        <v>23</v>
      </c>
      <c r="D19" s="41">
        <v>50</v>
      </c>
      <c r="E19" s="41">
        <v>75</v>
      </c>
      <c r="F19" s="41">
        <v>75</v>
      </c>
      <c r="G19" s="40"/>
    </row>
    <row r="20" spans="1:7" ht="31.5" customHeight="1" x14ac:dyDescent="0.25">
      <c r="A20" s="42">
        <v>7</v>
      </c>
      <c r="B20" s="43" t="s">
        <v>68</v>
      </c>
      <c r="C20" s="41" t="s">
        <v>23</v>
      </c>
      <c r="D20" s="41">
        <v>12</v>
      </c>
      <c r="E20" s="41">
        <v>13</v>
      </c>
      <c r="F20" s="41">
        <v>13</v>
      </c>
      <c r="G20" s="40"/>
    </row>
    <row r="21" spans="1:7" ht="74.25" customHeight="1" x14ac:dyDescent="0.25">
      <c r="A21" s="42">
        <v>8</v>
      </c>
      <c r="B21" s="43" t="s">
        <v>69</v>
      </c>
      <c r="C21" s="41" t="s">
        <v>23</v>
      </c>
      <c r="D21" s="41">
        <v>1.2</v>
      </c>
      <c r="E21" s="41">
        <v>2</v>
      </c>
      <c r="F21" s="41">
        <v>2</v>
      </c>
      <c r="G21" s="40"/>
    </row>
    <row r="22" spans="1:7" ht="51.75" customHeight="1" x14ac:dyDescent="0.25">
      <c r="A22" s="94" t="s">
        <v>70</v>
      </c>
      <c r="B22" s="94"/>
      <c r="C22" s="94"/>
      <c r="D22" s="94"/>
      <c r="E22" s="94"/>
      <c r="F22" s="94"/>
      <c r="G22" s="94"/>
    </row>
    <row r="23" spans="1:7" ht="39" customHeight="1" x14ac:dyDescent="0.25">
      <c r="A23" s="40">
        <v>1</v>
      </c>
      <c r="B23" s="40" t="s">
        <v>71</v>
      </c>
      <c r="C23" s="41" t="s">
        <v>23</v>
      </c>
      <c r="D23" s="41">
        <v>53</v>
      </c>
      <c r="E23" s="41">
        <v>57</v>
      </c>
      <c r="F23" s="41">
        <v>57</v>
      </c>
      <c r="G23" s="40"/>
    </row>
    <row r="24" spans="1:7" ht="53.25" customHeight="1" x14ac:dyDescent="0.25">
      <c r="A24" s="40">
        <v>2</v>
      </c>
      <c r="B24" s="40" t="s">
        <v>72</v>
      </c>
      <c r="C24" s="41" t="s">
        <v>23</v>
      </c>
      <c r="D24" s="41">
        <v>53</v>
      </c>
      <c r="E24" s="41">
        <v>57</v>
      </c>
      <c r="F24" s="41">
        <v>57</v>
      </c>
      <c r="G24" s="40"/>
    </row>
    <row r="25" spans="1:7" ht="36" customHeight="1" x14ac:dyDescent="0.25">
      <c r="A25" s="40">
        <v>3</v>
      </c>
      <c r="B25" s="40" t="s">
        <v>73</v>
      </c>
      <c r="C25" s="41" t="s">
        <v>23</v>
      </c>
      <c r="D25" s="41">
        <v>2</v>
      </c>
      <c r="E25" s="41">
        <v>5</v>
      </c>
      <c r="F25" s="41">
        <v>5</v>
      </c>
      <c r="G25" s="40"/>
    </row>
    <row r="26" spans="1:7" ht="40.5" customHeight="1" x14ac:dyDescent="0.25">
      <c r="A26" s="94" t="s">
        <v>74</v>
      </c>
      <c r="B26" s="94"/>
      <c r="C26" s="94"/>
      <c r="D26" s="94"/>
      <c r="E26" s="94"/>
      <c r="F26" s="94"/>
      <c r="G26" s="94"/>
    </row>
    <row r="27" spans="1:7" ht="50.25" customHeight="1" x14ac:dyDescent="0.25">
      <c r="A27" s="40">
        <v>1</v>
      </c>
      <c r="B27" s="40" t="s">
        <v>75</v>
      </c>
      <c r="C27" s="41" t="s">
        <v>24</v>
      </c>
      <c r="D27" s="41">
        <v>97</v>
      </c>
      <c r="E27" s="41">
        <v>98</v>
      </c>
      <c r="F27" s="41">
        <v>98</v>
      </c>
      <c r="G27" s="40"/>
    </row>
    <row r="28" spans="1:7" ht="50.25" customHeight="1" x14ac:dyDescent="0.25">
      <c r="A28" s="40">
        <v>2</v>
      </c>
      <c r="B28" s="40" t="s">
        <v>76</v>
      </c>
      <c r="C28" s="41" t="s">
        <v>77</v>
      </c>
      <c r="D28" s="44">
        <v>92763</v>
      </c>
      <c r="E28" s="44">
        <v>92763</v>
      </c>
      <c r="F28" s="44">
        <v>92763</v>
      </c>
      <c r="G28" s="40"/>
    </row>
    <row r="29" spans="1:7" ht="50.25" customHeight="1" x14ac:dyDescent="0.25">
      <c r="A29" s="40">
        <v>3</v>
      </c>
      <c r="B29" s="40" t="s">
        <v>78</v>
      </c>
      <c r="C29" s="41" t="s">
        <v>77</v>
      </c>
      <c r="D29" s="41">
        <v>1.48</v>
      </c>
      <c r="E29" s="41">
        <v>1.5</v>
      </c>
      <c r="F29" s="41">
        <v>1.5</v>
      </c>
      <c r="G29" s="40"/>
    </row>
    <row r="30" spans="1:7" ht="50.25" customHeight="1" x14ac:dyDescent="0.25">
      <c r="A30" s="40">
        <v>4</v>
      </c>
      <c r="B30" s="40" t="s">
        <v>80</v>
      </c>
      <c r="C30" s="41" t="s">
        <v>23</v>
      </c>
      <c r="D30" s="41">
        <v>90</v>
      </c>
      <c r="E30" s="41">
        <v>95</v>
      </c>
      <c r="F30" s="41">
        <v>95</v>
      </c>
      <c r="G30" s="40"/>
    </row>
    <row r="31" spans="1:7" ht="50.25" customHeight="1" x14ac:dyDescent="0.25">
      <c r="A31" s="40">
        <v>5</v>
      </c>
      <c r="B31" s="40" t="s">
        <v>79</v>
      </c>
      <c r="C31" s="41" t="s">
        <v>23</v>
      </c>
      <c r="D31" s="41">
        <v>100</v>
      </c>
      <c r="E31" s="41">
        <v>100</v>
      </c>
      <c r="F31" s="41">
        <v>100</v>
      </c>
      <c r="G31" s="40"/>
    </row>
    <row r="32" spans="1:7" ht="48.75" customHeight="1" x14ac:dyDescent="0.25">
      <c r="A32" s="94" t="s">
        <v>81</v>
      </c>
      <c r="B32" s="94"/>
      <c r="C32" s="94"/>
      <c r="D32" s="94"/>
      <c r="E32" s="94"/>
      <c r="F32" s="94"/>
      <c r="G32" s="94"/>
    </row>
    <row r="33" spans="1:7" ht="30.75" customHeight="1" x14ac:dyDescent="0.25">
      <c r="A33" s="45">
        <v>1</v>
      </c>
      <c r="B33" s="43" t="s">
        <v>82</v>
      </c>
      <c r="C33" s="41" t="s">
        <v>23</v>
      </c>
      <c r="D33" s="41">
        <v>12</v>
      </c>
      <c r="E33" s="41" t="s">
        <v>85</v>
      </c>
      <c r="F33" s="46" t="s">
        <v>85</v>
      </c>
      <c r="G33" s="47"/>
    </row>
    <row r="34" spans="1:7" ht="37.5" customHeight="1" x14ac:dyDescent="0.25">
      <c r="A34" s="45">
        <v>2</v>
      </c>
      <c r="B34" s="43" t="s">
        <v>83</v>
      </c>
      <c r="C34" s="41" t="s">
        <v>23</v>
      </c>
      <c r="D34" s="41">
        <v>100</v>
      </c>
      <c r="E34" s="41">
        <v>100</v>
      </c>
      <c r="F34" s="46">
        <v>100</v>
      </c>
      <c r="G34" s="47"/>
    </row>
    <row r="35" spans="1:7" ht="30.75" customHeight="1" x14ac:dyDescent="0.25">
      <c r="A35" s="45">
        <v>3</v>
      </c>
      <c r="B35" s="43" t="s">
        <v>84</v>
      </c>
      <c r="C35" s="41" t="s">
        <v>23</v>
      </c>
      <c r="D35" s="41">
        <v>100</v>
      </c>
      <c r="E35" s="41">
        <v>100</v>
      </c>
      <c r="F35" s="46">
        <v>100</v>
      </c>
      <c r="G35" s="47"/>
    </row>
    <row r="36" spans="1:7" ht="38.25" customHeight="1" x14ac:dyDescent="0.25">
      <c r="A36" s="94" t="s">
        <v>99</v>
      </c>
      <c r="B36" s="94"/>
      <c r="C36" s="94"/>
      <c r="D36" s="94"/>
      <c r="E36" s="94"/>
      <c r="F36" s="94"/>
      <c r="G36" s="94"/>
    </row>
    <row r="37" spans="1:7" ht="31.5" x14ac:dyDescent="0.25">
      <c r="A37" s="45">
        <v>1</v>
      </c>
      <c r="B37" s="43" t="s">
        <v>100</v>
      </c>
      <c r="C37" s="41" t="s">
        <v>23</v>
      </c>
      <c r="D37" s="41" t="s">
        <v>105</v>
      </c>
      <c r="E37" s="41" t="s">
        <v>105</v>
      </c>
      <c r="F37" s="41" t="s">
        <v>105</v>
      </c>
      <c r="G37" s="45"/>
    </row>
    <row r="38" spans="1:7" ht="46.5" customHeight="1" x14ac:dyDescent="0.25">
      <c r="A38" s="45">
        <v>2</v>
      </c>
      <c r="B38" s="43" t="s">
        <v>101</v>
      </c>
      <c r="C38" s="41" t="s">
        <v>23</v>
      </c>
      <c r="D38" s="41" t="s">
        <v>104</v>
      </c>
      <c r="E38" s="41" t="s">
        <v>104</v>
      </c>
      <c r="F38" s="41" t="s">
        <v>104</v>
      </c>
      <c r="G38" s="45"/>
    </row>
    <row r="39" spans="1:7" ht="33" customHeight="1" x14ac:dyDescent="0.25">
      <c r="A39" s="45">
        <v>3</v>
      </c>
      <c r="B39" s="43" t="s">
        <v>102</v>
      </c>
      <c r="C39" s="41" t="s">
        <v>23</v>
      </c>
      <c r="D39" s="41">
        <v>100</v>
      </c>
      <c r="E39" s="41">
        <v>100</v>
      </c>
      <c r="F39" s="41">
        <v>100</v>
      </c>
      <c r="G39" s="45"/>
    </row>
    <row r="40" spans="1:7" ht="48" customHeight="1" x14ac:dyDescent="0.25">
      <c r="A40" s="45">
        <v>4</v>
      </c>
      <c r="B40" s="43" t="s">
        <v>103</v>
      </c>
      <c r="C40" s="41" t="s">
        <v>23</v>
      </c>
      <c r="D40" s="41">
        <v>100</v>
      </c>
      <c r="E40" s="41">
        <v>100</v>
      </c>
      <c r="F40" s="41">
        <v>100</v>
      </c>
      <c r="G40" s="45"/>
    </row>
    <row r="41" spans="1:7" ht="55.5" customHeight="1" x14ac:dyDescent="0.25">
      <c r="A41" s="94" t="s">
        <v>86</v>
      </c>
      <c r="B41" s="94"/>
      <c r="C41" s="94"/>
      <c r="D41" s="94"/>
      <c r="E41" s="94"/>
      <c r="F41" s="94"/>
      <c r="G41" s="94"/>
    </row>
    <row r="42" spans="1:7" ht="55.5" customHeight="1" x14ac:dyDescent="0.25">
      <c r="A42" s="45">
        <v>1</v>
      </c>
      <c r="B42" s="43" t="s">
        <v>87</v>
      </c>
      <c r="C42" s="41" t="s">
        <v>26</v>
      </c>
      <c r="D42" s="41" t="s">
        <v>98</v>
      </c>
      <c r="E42" s="41" t="s">
        <v>98</v>
      </c>
      <c r="F42" s="41" t="s">
        <v>98</v>
      </c>
      <c r="G42" s="45"/>
    </row>
    <row r="43" spans="1:7" ht="55.5" customHeight="1" x14ac:dyDescent="0.25">
      <c r="A43" s="45">
        <v>2</v>
      </c>
      <c r="B43" s="43" t="s">
        <v>90</v>
      </c>
      <c r="C43" s="41" t="s">
        <v>88</v>
      </c>
      <c r="D43" s="41" t="s">
        <v>97</v>
      </c>
      <c r="E43" s="41" t="s">
        <v>97</v>
      </c>
      <c r="F43" s="41" t="s">
        <v>97</v>
      </c>
      <c r="G43" s="45"/>
    </row>
    <row r="44" spans="1:7" ht="55.5" customHeight="1" x14ac:dyDescent="0.25">
      <c r="A44" s="45">
        <v>3</v>
      </c>
      <c r="B44" s="43" t="s">
        <v>91</v>
      </c>
      <c r="C44" s="41" t="s">
        <v>88</v>
      </c>
      <c r="D44" s="41" t="s">
        <v>96</v>
      </c>
      <c r="E44" s="41" t="s">
        <v>96</v>
      </c>
      <c r="F44" s="41" t="s">
        <v>96</v>
      </c>
      <c r="G44" s="45"/>
    </row>
    <row r="45" spans="1:7" ht="55.5" customHeight="1" x14ac:dyDescent="0.25">
      <c r="A45" s="45">
        <v>4</v>
      </c>
      <c r="B45" s="43" t="s">
        <v>92</v>
      </c>
      <c r="C45" s="41" t="s">
        <v>88</v>
      </c>
      <c r="D45" s="41" t="s">
        <v>95</v>
      </c>
      <c r="E45" s="41" t="s">
        <v>95</v>
      </c>
      <c r="F45" s="41" t="s">
        <v>95</v>
      </c>
      <c r="G45" s="45"/>
    </row>
    <row r="46" spans="1:7" ht="55.5" customHeight="1" x14ac:dyDescent="0.25">
      <c r="A46" s="45">
        <v>5</v>
      </c>
      <c r="B46" s="43" t="s">
        <v>93</v>
      </c>
      <c r="C46" s="41" t="s">
        <v>89</v>
      </c>
      <c r="D46" s="41">
        <v>100</v>
      </c>
      <c r="E46" s="41">
        <v>100</v>
      </c>
      <c r="F46" s="46">
        <v>100</v>
      </c>
      <c r="G46" s="45"/>
    </row>
    <row r="47" spans="1:7" ht="33" customHeight="1" x14ac:dyDescent="0.25">
      <c r="A47" s="45">
        <v>6</v>
      </c>
      <c r="B47" s="43" t="s">
        <v>94</v>
      </c>
      <c r="C47" s="41" t="s">
        <v>23</v>
      </c>
      <c r="D47" s="41">
        <v>72.900000000000006</v>
      </c>
      <c r="E47" s="41">
        <v>84</v>
      </c>
      <c r="F47" s="46">
        <v>84</v>
      </c>
      <c r="G47" s="40"/>
    </row>
    <row r="48" spans="1:7" ht="45.75" customHeight="1" x14ac:dyDescent="0.25">
      <c r="A48" s="94" t="s">
        <v>106</v>
      </c>
      <c r="B48" s="97"/>
      <c r="C48" s="97"/>
      <c r="D48" s="97"/>
      <c r="E48" s="97"/>
      <c r="F48" s="97"/>
      <c r="G48" s="97"/>
    </row>
    <row r="49" spans="1:10" ht="39" customHeight="1" x14ac:dyDescent="0.25">
      <c r="A49" s="45">
        <v>1</v>
      </c>
      <c r="B49" s="48" t="s">
        <v>107</v>
      </c>
      <c r="C49" s="49" t="s">
        <v>23</v>
      </c>
      <c r="D49" s="49" t="s">
        <v>109</v>
      </c>
      <c r="E49" s="49" t="s">
        <v>109</v>
      </c>
      <c r="F49" s="41" t="s">
        <v>109</v>
      </c>
      <c r="G49" s="45"/>
      <c r="H49" s="14"/>
      <c r="I49" s="15"/>
    </row>
    <row r="50" spans="1:10" ht="31.5" x14ac:dyDescent="0.25">
      <c r="A50" s="45">
        <v>2</v>
      </c>
      <c r="B50" s="48" t="s">
        <v>108</v>
      </c>
      <c r="C50" s="49" t="s">
        <v>23</v>
      </c>
      <c r="D50" s="49" t="s">
        <v>110</v>
      </c>
      <c r="E50" s="49" t="s">
        <v>110</v>
      </c>
      <c r="F50" s="41" t="s">
        <v>110</v>
      </c>
      <c r="G50" s="40"/>
      <c r="H50" s="14"/>
      <c r="I50" s="15"/>
    </row>
    <row r="51" spans="1:10" ht="44.25" customHeight="1" x14ac:dyDescent="0.25">
      <c r="A51" s="94" t="s">
        <v>113</v>
      </c>
      <c r="B51" s="94"/>
      <c r="C51" s="94"/>
      <c r="D51" s="94"/>
      <c r="E51" s="94"/>
      <c r="F51" s="94"/>
      <c r="G51" s="94"/>
      <c r="I51" s="15"/>
    </row>
    <row r="52" spans="1:10" ht="45" customHeight="1" x14ac:dyDescent="0.25">
      <c r="A52" s="45">
        <v>1</v>
      </c>
      <c r="B52" s="40" t="s">
        <v>111</v>
      </c>
      <c r="C52" s="41" t="s">
        <v>112</v>
      </c>
      <c r="D52" s="46" t="s">
        <v>110</v>
      </c>
      <c r="E52" s="41" t="s">
        <v>110</v>
      </c>
      <c r="F52" s="50" t="s">
        <v>110</v>
      </c>
      <c r="G52" s="40"/>
      <c r="I52" s="15"/>
    </row>
    <row r="53" spans="1:10" ht="39.75" customHeight="1" x14ac:dyDescent="0.25">
      <c r="A53" s="95" t="s">
        <v>114</v>
      </c>
      <c r="B53" s="95"/>
      <c r="C53" s="95"/>
      <c r="D53" s="95"/>
      <c r="E53" s="95"/>
      <c r="F53" s="95"/>
      <c r="G53" s="95"/>
    </row>
    <row r="54" spans="1:10" ht="15.75" x14ac:dyDescent="0.25">
      <c r="A54" s="51">
        <v>1</v>
      </c>
      <c r="B54" s="52" t="s">
        <v>115</v>
      </c>
      <c r="C54" s="53" t="s">
        <v>23</v>
      </c>
      <c r="D54" s="53">
        <v>100</v>
      </c>
      <c r="E54" s="54">
        <v>1</v>
      </c>
      <c r="F54" s="55">
        <v>1</v>
      </c>
      <c r="G54" s="52"/>
      <c r="H54" s="13"/>
      <c r="I54" s="13"/>
      <c r="J54" s="13"/>
    </row>
    <row r="55" spans="1:10" x14ac:dyDescent="0.25">
      <c r="A55" s="12"/>
      <c r="B55" s="11"/>
    </row>
  </sheetData>
  <mergeCells count="18">
    <mergeCell ref="A1:G1"/>
    <mergeCell ref="A36:G36"/>
    <mergeCell ref="A41:G41"/>
    <mergeCell ref="A48:G48"/>
    <mergeCell ref="A6:G6"/>
    <mergeCell ref="A13:G13"/>
    <mergeCell ref="A22:G22"/>
    <mergeCell ref="A26:G26"/>
    <mergeCell ref="A32:G32"/>
    <mergeCell ref="A3:A5"/>
    <mergeCell ref="B3:B5"/>
    <mergeCell ref="C3:C5"/>
    <mergeCell ref="D3:F3"/>
    <mergeCell ref="G3:G5"/>
    <mergeCell ref="D4:D5"/>
    <mergeCell ref="E4:F4"/>
    <mergeCell ref="A51:G51"/>
    <mergeCell ref="A53:G5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Финансирование</vt:lpstr>
      <vt:lpstr>Показатели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2023-03-16T11:56:22Z</dcterms:modified>
</cp:coreProperties>
</file>