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00" windowHeight="11760" tabRatio="773" activeTab="1"/>
  </bookViews>
  <sheets>
    <sheet name="прил1 источники" sheetId="1" r:id="rId1"/>
    <sheet name="прил2 источники" sheetId="18" r:id="rId2"/>
    <sheet name="прил3 доходы" sheetId="9" r:id="rId3"/>
    <sheet name="прил4 доходы" sheetId="17" r:id="rId4"/>
    <sheet name="прил5 безвозм" sheetId="10" r:id="rId5"/>
    <sheet name="прил безвоз 6" sheetId="15" r:id="rId6"/>
  </sheets>
  <definedNames>
    <definedName name="_xlnm.Print_Titles" localSheetId="2">'прил3 доходы'!#REF!</definedName>
    <definedName name="_xlnm.Print_Titles" localSheetId="3">'прил4 доходы'!#REF!</definedName>
    <definedName name="_xlnm.Print_Titles" localSheetId="4">'прил5 безвозм'!#REF!</definedName>
    <definedName name="_xlnm.Print_Area" localSheetId="2">'прил3 доходы'!$A$1:$C$66</definedName>
    <definedName name="_xlnm.Print_Area" localSheetId="3">'прил4 доходы'!$A$1:$D$69</definedName>
  </definedNames>
  <calcPr calcId="125725"/>
</workbook>
</file>

<file path=xl/calcChain.xml><?xml version="1.0" encoding="utf-8"?>
<calcChain xmlns="http://schemas.openxmlformats.org/spreadsheetml/2006/main">
  <c r="D21" i="15"/>
  <c r="C21"/>
  <c r="C23" i="10"/>
  <c r="D41" i="17" l="1"/>
  <c r="C41"/>
  <c r="C35" i="9" l="1"/>
  <c r="C39" l="1"/>
  <c r="C52" i="10"/>
  <c r="C51" s="1"/>
  <c r="C65" i="9" s="1"/>
  <c r="D67" i="17" l="1"/>
  <c r="C67"/>
  <c r="D57"/>
  <c r="C57"/>
  <c r="D54"/>
  <c r="C54"/>
  <c r="D52"/>
  <c r="C52"/>
  <c r="D50"/>
  <c r="C50"/>
  <c r="D49"/>
  <c r="C49"/>
  <c r="D47"/>
  <c r="C47"/>
  <c r="D44"/>
  <c r="C44"/>
  <c r="D43"/>
  <c r="C43"/>
  <c r="D37"/>
  <c r="C37"/>
  <c r="D36"/>
  <c r="C36"/>
  <c r="D34"/>
  <c r="C34"/>
  <c r="D32"/>
  <c r="D31" s="1"/>
  <c r="C32"/>
  <c r="D29"/>
  <c r="C29"/>
  <c r="D26"/>
  <c r="C26"/>
  <c r="C22"/>
  <c r="D22"/>
  <c r="C31" l="1"/>
  <c r="C28" s="1"/>
  <c r="C40"/>
  <c r="C39" s="1"/>
  <c r="D28"/>
  <c r="D40"/>
  <c r="D39" s="1"/>
  <c r="D24"/>
  <c r="C24"/>
  <c r="C49" i="10"/>
  <c r="C48" s="1"/>
  <c r="C47" s="1"/>
  <c r="C64" i="9" s="1"/>
  <c r="C45" i="10"/>
  <c r="C43"/>
  <c r="C40"/>
  <c r="C38"/>
  <c r="C29"/>
  <c r="C27"/>
  <c r="C25"/>
  <c r="C22"/>
  <c r="C21" s="1"/>
  <c r="C60" i="9" s="1"/>
  <c r="C56"/>
  <c r="C54"/>
  <c r="C50"/>
  <c r="C48"/>
  <c r="C47" s="1"/>
  <c r="C45"/>
  <c r="C42"/>
  <c r="C41" s="1"/>
  <c r="C34"/>
  <c r="C32"/>
  <c r="C30"/>
  <c r="C27"/>
  <c r="C24"/>
  <c r="C20"/>
  <c r="D21" i="17" l="1"/>
  <c r="C21"/>
  <c r="C22" i="9"/>
  <c r="C38"/>
  <c r="C37" s="1"/>
  <c r="C42" i="10"/>
  <c r="C63" i="9" s="1"/>
  <c r="C37" i="10"/>
  <c r="C62" i="9" s="1"/>
  <c r="C24" i="10"/>
  <c r="C61" i="9" s="1"/>
  <c r="C53"/>
  <c r="C52" s="1"/>
  <c r="C29"/>
  <c r="C26" s="1"/>
  <c r="C59" l="1"/>
  <c r="C58" s="1"/>
  <c r="C20" i="10"/>
  <c r="C19" s="1"/>
  <c r="C19" i="9"/>
  <c r="D26" i="18"/>
  <c r="C26"/>
  <c r="C66" i="9" l="1"/>
  <c r="C25" i="1" s="1"/>
  <c r="D20" i="15"/>
  <c r="D19" s="1"/>
  <c r="D61" i="17" s="1"/>
  <c r="C20" i="15"/>
  <c r="C19" s="1"/>
  <c r="C61" i="17" s="1"/>
  <c r="D39" i="15" l="1"/>
  <c r="C39"/>
  <c r="D37"/>
  <c r="C37"/>
  <c r="D34"/>
  <c r="C34"/>
  <c r="D32"/>
  <c r="D31" s="1"/>
  <c r="D65" i="17" s="1"/>
  <c r="C32" i="15"/>
  <c r="D25"/>
  <c r="C25"/>
  <c r="D23"/>
  <c r="C23"/>
  <c r="C22" l="1"/>
  <c r="C62" i="17" s="1"/>
  <c r="C36" i="15"/>
  <c r="C66" i="17" s="1"/>
  <c r="D22" i="15"/>
  <c r="D62" i="17" s="1"/>
  <c r="D36" i="15"/>
  <c r="D66" i="17" s="1"/>
  <c r="C31" i="15"/>
  <c r="C65" i="17" s="1"/>
  <c r="C60" l="1"/>
  <c r="C59" s="1"/>
  <c r="C69" s="1"/>
  <c r="C25" i="18" s="1"/>
  <c r="C24" s="1"/>
  <c r="C23" s="1"/>
  <c r="C22" s="1"/>
  <c r="D60" i="17"/>
  <c r="D59" s="1"/>
  <c r="D69" s="1"/>
  <c r="D25" i="18" s="1"/>
  <c r="D24" s="1"/>
  <c r="D23" s="1"/>
  <c r="D22" s="1"/>
  <c r="D18" i="15"/>
  <c r="D17" s="1"/>
  <c r="C18"/>
  <c r="C17" s="1"/>
  <c r="C26" i="1"/>
  <c r="C24" l="1"/>
  <c r="C23" l="1"/>
  <c r="C22" s="1"/>
</calcChain>
</file>

<file path=xl/sharedStrings.xml><?xml version="1.0" encoding="utf-8"?>
<sst xmlns="http://schemas.openxmlformats.org/spreadsheetml/2006/main" count="417" uniqueCount="201">
  <si>
    <t>Приложение 1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</si>
  <si>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</si>
  <si>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</si>
  <si>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</si>
  <si>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</si>
  <si>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ИСТОЧНИКИ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</si>
  <si>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</si>
  <si>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</si>
  <si>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</si>
  <si>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</si>
  <si>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</si>
  <si>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</si>
  <si>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</si>
  <si>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</si>
  <si>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</si>
  <si>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</si>
  <si>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</si>
  <si>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</si>
  <si>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внутреннего финансирования дефицита бюджета муниципального</t>
  </si>
  <si>
    <t>Код</t>
  </si>
  <si>
    <t xml:space="preserve">Наименование </t>
  </si>
  <si>
    <t>Сумма        (тысяч рублей)</t>
  </si>
  <si>
    <t xml:space="preserve">образования Пчевское сельское поселение  Киришского муниципального района </t>
  </si>
  <si>
    <t>Приложение 3</t>
  </si>
  <si>
    <t>Прогнозируемые поступления доходов в бюджет</t>
  </si>
  <si>
    <t xml:space="preserve">муниципального образования Пчевское сельское поселение </t>
  </si>
  <si>
    <t>Киришского муниципального района Ленинградской области</t>
  </si>
  <si>
    <t>Код бюджетной классификации</t>
  </si>
  <si>
    <t>Источник доходов</t>
  </si>
  <si>
    <t>Сумма                  (тысяч рублей)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</si>
  <si>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</si>
  <si>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</si>
  <si>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</si>
  <si>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</si>
  <si>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</si>
  <si>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</si>
  <si>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</si>
  <si>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</si>
  <si>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</si>
  <si>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</si>
  <si>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</si>
  <si>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</si>
  <si>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</si>
  <si>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</si>
  <si>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</si>
  <si>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</si>
  <si>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</si>
  <si>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</si>
  <si>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</si>
  <si>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</si>
  <si>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</si>
  <si>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</si>
  <si>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</si>
  <si>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</si>
  <si>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</si>
  <si>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</si>
  <si>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</si>
  <si>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</si>
  <si>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</si>
  <si>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</si>
  <si>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</si>
  <si>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</si>
  <si>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</si>
  <si>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</si>
  <si>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</si>
  <si>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</si>
  <si>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</si>
  <si>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</si>
  <si>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</si>
  <si>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</si>
  <si>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</si>
  <si>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000 1 11 05035 10 0001 120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</si>
  <si>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</si>
  <si>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000 1 11 05035 10 0002 120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</si>
  <si>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</si>
  <si>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</si>
  <si>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</si>
  <si>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</si>
  <si>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</si>
  <si>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</si>
  <si>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</si>
  <si>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</si>
  <si>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</si>
  <si>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</si>
  <si>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</si>
  <si>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</si>
  <si>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</si>
  <si>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</si>
  <si>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</si>
  <si>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000 1 14 00000 00 0000 000</t>
  </si>
  <si>
    <t>Доходы от продажи материальных и нематериальных активов</t>
  </si>
  <si>
    <t>000 1 14 02000 00 0000 000</t>
  </si>
  <si>
    <t>000 1 14 02053 10 0000 440</t>
  </si>
  <si>
    <t xml:space="preserve">000  1 14 02050 10 0000 410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</si>
  <si>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</si>
  <si>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</si>
  <si>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</si>
  <si>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</si>
  <si>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</si>
  <si>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</si>
  <si>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</si>
  <si>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</si>
  <si>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</si>
  <si>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</si>
  <si>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</si>
  <si>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</si>
  <si>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</si>
  <si>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</si>
  <si>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</si>
  <si>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</si>
  <si>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</si>
  <si>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000 2 02 29999 10 0000 150</t>
  </si>
  <si>
    <t xml:space="preserve">Прочие субсидии бюджетам сельских поселений 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</si>
  <si>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</si>
  <si>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</si>
  <si>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</si>
  <si>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</si>
  <si>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000 2 02 30024 10 0000 150</t>
  </si>
  <si>
    <t>000 2 02 35118 00 0000 150</t>
  </si>
  <si>
    <t>000 2 02 35118 10 0000 150</t>
  </si>
  <si>
    <t>000 2 02 40000 00 0000 150</t>
  </si>
  <si>
    <t>Иные межбюджетные трансферты</t>
  </si>
  <si>
    <t xml:space="preserve">000 2 02 45160 00 0000 150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</si>
  <si>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</si>
  <si>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</si>
  <si>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</si>
  <si>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</si>
  <si>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</si>
  <si>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</si>
  <si>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</si>
  <si>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ВСЕГО доходов</t>
  </si>
  <si>
    <t>Приложение 5</t>
  </si>
  <si>
    <t xml:space="preserve">Код бюджетной </t>
  </si>
  <si>
    <t xml:space="preserve">Сумма </t>
  </si>
  <si>
    <t>классификации</t>
  </si>
  <si>
    <t>(тысяч рублей)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</si>
  <si>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</si>
  <si>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</t>
  </si>
  <si>
    <t>Прочие субсидии бюджетам сельских поселений  на обеспечение стимулирующих выплат работникам муниципальных учреждений культуры Ленинградской области</t>
  </si>
  <si>
    <t>Субвенции бюджетам сельских поселений на выполнение передаваемых полномочий субъектов Российской Федерации</t>
  </si>
  <si>
    <t>000 202 49999 10 0105 150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</si>
  <si>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</si>
  <si>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000 1 03 02261 01 0000 110</t>
  </si>
  <si>
    <t>000 2 18 00000 00 0000 000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</si>
  <si>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</si>
  <si>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</si>
  <si>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</si>
  <si>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</si>
  <si>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</si>
  <si>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</si>
  <si>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</si>
  <si>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</si>
  <si>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000 2 02 25555 00 0000 150</t>
  </si>
  <si>
    <t>Субсидии бюджетам на реализацию программ формирования современной городской среды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</si>
  <si>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</si>
  <si>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</si>
  <si>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</si>
  <si>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</si>
  <si>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</si>
  <si>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</si>
  <si>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</si>
  <si>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Приложение 6</t>
  </si>
  <si>
    <t>Сумма (тысяч рублей)</t>
  </si>
  <si>
    <t>Прочие субсидии бюджетам сельских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</si>
  <si>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000 2 02 45160 00 0000 150</t>
  </si>
  <si>
    <t xml:space="preserve">000 2 02 45160 10 0000 150 </t>
  </si>
  <si>
    <t>Приложение 4</t>
  </si>
  <si>
    <t xml:space="preserve">Киришского муниципального района Ленинградской области </t>
  </si>
  <si>
    <t>Сумма                                             (тысяч рублей)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</si>
  <si>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</si>
  <si>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</si>
  <si>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2</t>
  </si>
  <si>
    <t xml:space="preserve">Код </t>
  </si>
  <si>
    <t>Сумма                       (тысяч рублей)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</si>
  <si>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</si>
  <si>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</si>
  <si>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</si>
  <si>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2024 год</t>
  </si>
  <si>
    <t>Прочие субсидии бюджетам сельских поселений на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</si>
  <si>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(конкурсные)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</si>
  <si>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</si>
  <si>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субсидии бюджетам сельских поселений на комплекс мероприятий по борьбе с борщевиком Сосновского (конкурсные)</t>
  </si>
  <si>
    <t>Прочие субсидии бюджетам сельских поселений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</si>
  <si>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</si>
  <si>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</si>
  <si>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</si>
  <si>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</si>
  <si>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</si>
  <si>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</si>
  <si>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</si>
  <si>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</si>
  <si>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</si>
  <si>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</si>
  <si>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</si>
  <si>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</si>
  <si>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Ленинградской области на 2023 год</t>
  </si>
  <si>
    <t>2025 год</t>
  </si>
  <si>
    <t>на 2023 год</t>
  </si>
  <si>
    <t>на плановый период 2024 и 2025 годов</t>
  </si>
  <si>
    <t xml:space="preserve"> Пчевское сельское поселение</t>
  </si>
  <si>
    <t>Ленинградской области на плановый период 2024 и 2025 годов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</si>
</sst>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4" fillId="0" borderId="0"/>
    <xf numFmtId="0" fontId="5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19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0" fontId="2" fillId="0" borderId="1" xfId="0" applyFont="1" applyBorder="1"/>
    <xf numFmtId="0" fontId="2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3" fillId="0" borderId="0" xfId="0" applyFont="1"/>
    <xf numFmtId="0" fontId="3" fillId="0" borderId="1" xfId="6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2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wrapText="1"/>
    </xf>
    <xf numFmtId="2" fontId="7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justify" wrapText="1"/>
    </xf>
    <xf numFmtId="2" fontId="3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wrapText="1"/>
    </xf>
    <xf numFmtId="0" fontId="8" fillId="0" borderId="1" xfId="0" applyFont="1" applyBorder="1"/>
    <xf numFmtId="0" fontId="8" fillId="0" borderId="1" xfId="0" applyFont="1" applyBorder="1" applyAlignment="1">
      <alignment horizontal="justify" wrapText="1"/>
    </xf>
    <xf numFmtId="2" fontId="8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justify" wrapText="1"/>
    </xf>
    <xf numFmtId="2" fontId="7" fillId="2" borderId="1" xfId="0" applyNumberFormat="1" applyFont="1" applyFill="1" applyBorder="1" applyAlignment="1">
      <alignment horizontal="right"/>
    </xf>
    <xf numFmtId="0" fontId="3" fillId="0" borderId="1" xfId="1" applyFont="1" applyBorder="1"/>
    <xf numFmtId="0" fontId="3" fillId="2" borderId="1" xfId="1" applyFont="1" applyFill="1" applyBorder="1" applyAlignment="1">
      <alignment horizontal="justify" wrapText="1"/>
    </xf>
    <xf numFmtId="0" fontId="3" fillId="0" borderId="1" xfId="1" applyFont="1" applyBorder="1" applyAlignment="1">
      <alignment horizontal="justify" wrapText="1"/>
    </xf>
    <xf numFmtId="0" fontId="2" fillId="0" borderId="1" xfId="1" applyFont="1" applyBorder="1" applyAlignment="1">
      <alignment horizontal="justify" wrapText="1"/>
    </xf>
    <xf numFmtId="0" fontId="9" fillId="0" borderId="0" xfId="0" applyFont="1"/>
    <xf numFmtId="0" fontId="2" fillId="0" borderId="0" xfId="1" applyFont="1"/>
    <xf numFmtId="0" fontId="7" fillId="4" borderId="1" xfId="1" applyFont="1" applyFill="1" applyBorder="1" applyAlignment="1">
      <alignment horizontal="justify" wrapText="1"/>
    </xf>
    <xf numFmtId="0" fontId="7" fillId="4" borderId="1" xfId="1" applyFont="1" applyFill="1" applyBorder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3" fillId="0" borderId="2" xfId="9" applyFont="1" applyBorder="1" applyAlignment="1">
      <alignment horizontal="center" vertical="center"/>
    </xf>
    <xf numFmtId="0" fontId="3" fillId="0" borderId="5" xfId="9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wrapText="1"/>
    </xf>
    <xf numFmtId="0" fontId="3" fillId="0" borderId="1" xfId="9" applyFont="1" applyBorder="1"/>
    <xf numFmtId="0" fontId="3" fillId="0" borderId="1" xfId="9" applyFont="1" applyBorder="1" applyAlignment="1">
      <alignment horizontal="justify" wrapText="1"/>
    </xf>
    <xf numFmtId="2" fontId="7" fillId="4" borderId="1" xfId="1" applyNumberFormat="1" applyFont="1" applyFill="1" applyBorder="1" applyAlignment="1">
      <alignment horizontal="right"/>
    </xf>
    <xf numFmtId="0" fontId="7" fillId="4" borderId="1" xfId="9" applyFont="1" applyFill="1" applyBorder="1"/>
    <xf numFmtId="0" fontId="2" fillId="0" borderId="0" xfId="0" applyFont="1" applyAlignment="1"/>
    <xf numFmtId="0" fontId="8" fillId="0" borderId="1" xfId="0" applyFont="1" applyBorder="1" applyAlignment="1">
      <alignment horizontal="left"/>
    </xf>
    <xf numFmtId="0" fontId="7" fillId="0" borderId="1" xfId="1" applyFont="1" applyBorder="1" applyAlignment="1">
      <alignment horizontal="justify" wrapText="1"/>
    </xf>
    <xf numFmtId="0" fontId="8" fillId="0" borderId="1" xfId="1" applyFont="1" applyFill="1" applyBorder="1"/>
    <xf numFmtId="0" fontId="8" fillId="0" borderId="4" xfId="1" applyFont="1" applyFill="1" applyBorder="1" applyAlignment="1">
      <alignment horizontal="justify" wrapText="1"/>
    </xf>
    <xf numFmtId="0" fontId="7" fillId="0" borderId="1" xfId="1" applyFont="1" applyFill="1" applyBorder="1"/>
    <xf numFmtId="0" fontId="7" fillId="0" borderId="4" xfId="1" applyFont="1" applyFill="1" applyBorder="1" applyAlignment="1">
      <alignment horizontal="justify" wrapText="1"/>
    </xf>
    <xf numFmtId="2" fontId="7" fillId="0" borderId="1" xfId="1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2" fontId="3" fillId="2" borderId="1" xfId="1" applyNumberFormat="1" applyFont="1" applyFill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0" fontId="7" fillId="0" borderId="0" xfId="1" applyFont="1"/>
    <xf numFmtId="4" fontId="2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justify"/>
    </xf>
    <xf numFmtId="0" fontId="2" fillId="0" borderId="0" xfId="8" applyFont="1"/>
    <xf numFmtId="0" fontId="3" fillId="0" borderId="6" xfId="8" applyFont="1" applyBorder="1" applyAlignment="1">
      <alignment horizontal="center" vertical="top"/>
    </xf>
    <xf numFmtId="0" fontId="3" fillId="0" borderId="10" xfId="8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0" fontId="3" fillId="0" borderId="11" xfId="8" applyFont="1" applyBorder="1" applyAlignment="1">
      <alignment horizontal="center" vertical="center"/>
    </xf>
    <xf numFmtId="2" fontId="7" fillId="4" borderId="1" xfId="1" applyNumberFormat="1" applyFont="1" applyFill="1" applyBorder="1"/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Alignment="1"/>
    <xf numFmtId="0" fontId="2" fillId="0" borderId="0" xfId="1" applyFont="1" applyFill="1" applyBorder="1" applyAlignment="1">
      <alignment horizontal="right"/>
    </xf>
    <xf numFmtId="0" fontId="8" fillId="0" borderId="3" xfId="0" applyFont="1" applyBorder="1"/>
    <xf numFmtId="0" fontId="8" fillId="0" borderId="1" xfId="0" applyFont="1" applyBorder="1" applyAlignment="1">
      <alignment horizontal="justify"/>
    </xf>
    <xf numFmtId="0" fontId="7" fillId="0" borderId="3" xfId="0" applyFont="1" applyBorder="1"/>
    <xf numFmtId="0" fontId="8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horizontal="justify" vertical="top" wrapText="1"/>
    </xf>
    <xf numFmtId="0" fontId="7" fillId="0" borderId="1" xfId="0" applyFont="1" applyBorder="1"/>
    <xf numFmtId="0" fontId="8" fillId="2" borderId="1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justify"/>
    </xf>
    <xf numFmtId="2" fontId="8" fillId="2" borderId="1" xfId="8" applyNumberFormat="1" applyFont="1" applyFill="1" applyBorder="1" applyAlignment="1">
      <alignment horizontal="right"/>
    </xf>
    <xf numFmtId="0" fontId="8" fillId="2" borderId="1" xfId="1" applyNumberFormat="1" applyFont="1" applyFill="1" applyBorder="1" applyAlignment="1">
      <alignment horizontal="justify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wrapText="1"/>
    </xf>
    <xf numFmtId="2" fontId="7" fillId="0" borderId="0" xfId="1" applyNumberFormat="1" applyFont="1"/>
    <xf numFmtId="0" fontId="8" fillId="0" borderId="0" xfId="1" applyFont="1"/>
    <xf numFmtId="0" fontId="8" fillId="2" borderId="1" xfId="0" applyFont="1" applyFill="1" applyBorder="1" applyAlignment="1">
      <alignment wrapText="1"/>
    </xf>
    <xf numFmtId="0" fontId="8" fillId="2" borderId="4" xfId="0" applyNumberFormat="1" applyFont="1" applyFill="1" applyBorder="1" applyAlignment="1">
      <alignment horizontal="justify" wrapText="1"/>
    </xf>
    <xf numFmtId="2" fontId="8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7" fillId="2" borderId="4" xfId="0" applyNumberFormat="1" applyFont="1" applyFill="1" applyBorder="1" applyAlignment="1">
      <alignment horizontal="justify"/>
    </xf>
    <xf numFmtId="0" fontId="8" fillId="0" borderId="1" xfId="1" applyNumberFormat="1" applyFont="1" applyFill="1" applyBorder="1" applyAlignment="1">
      <alignment horizontal="justify"/>
    </xf>
    <xf numFmtId="0" fontId="7" fillId="0" borderId="1" xfId="1" applyNumberFormat="1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 wrapText="1"/>
    </xf>
    <xf numFmtId="2" fontId="3" fillId="0" borderId="1" xfId="1" applyNumberFormat="1" applyFont="1" applyFill="1" applyBorder="1" applyAlignment="1">
      <alignment horizontal="right"/>
    </xf>
    <xf numFmtId="0" fontId="14" fillId="0" borderId="1" xfId="1" applyFont="1" applyBorder="1" applyAlignment="1">
      <alignment horizontal="justify"/>
    </xf>
    <xf numFmtId="0" fontId="2" fillId="0" borderId="1" xfId="1" applyFont="1" applyBorder="1"/>
    <xf numFmtId="2" fontId="2" fillId="0" borderId="1" xfId="1" applyNumberFormat="1" applyFont="1" applyBorder="1" applyAlignment="1">
      <alignment horizontal="right"/>
    </xf>
    <xf numFmtId="0" fontId="3" fillId="4" borderId="1" xfId="1" applyFont="1" applyFill="1" applyBorder="1"/>
    <xf numFmtId="0" fontId="3" fillId="4" borderId="1" xfId="1" applyFont="1" applyFill="1" applyBorder="1" applyAlignment="1">
      <alignment horizontal="justify" wrapText="1"/>
    </xf>
    <xf numFmtId="2" fontId="3" fillId="4" borderId="1" xfId="1" applyNumberFormat="1" applyFont="1" applyFill="1" applyBorder="1" applyAlignment="1">
      <alignment horizontal="right"/>
    </xf>
    <xf numFmtId="0" fontId="2" fillId="4" borderId="1" xfId="1" applyFont="1" applyFill="1" applyBorder="1"/>
    <xf numFmtId="0" fontId="2" fillId="4" borderId="1" xfId="1" applyFont="1" applyFill="1" applyBorder="1" applyAlignment="1">
      <alignment horizontal="justify" wrapText="1"/>
    </xf>
    <xf numFmtId="2" fontId="2" fillId="4" borderId="1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2" xfId="9" applyFont="1" applyBorder="1" applyAlignment="1">
      <alignment horizontal="center" vertical="top"/>
    </xf>
    <xf numFmtId="0" fontId="3" fillId="0" borderId="5" xfId="9" applyFont="1" applyBorder="1" applyAlignment="1">
      <alignment horizontal="center" vertical="top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justify"/>
    </xf>
    <xf numFmtId="2" fontId="3" fillId="2" borderId="1" xfId="8" applyNumberFormat="1" applyFont="1" applyFill="1" applyBorder="1" applyAlignment="1">
      <alignment horizontal="right"/>
    </xf>
    <xf numFmtId="0" fontId="8" fillId="2" borderId="1" xfId="1" applyFont="1" applyFill="1" applyBorder="1"/>
    <xf numFmtId="0" fontId="8" fillId="2" borderId="4" xfId="1" applyNumberFormat="1" applyFont="1" applyFill="1" applyBorder="1" applyAlignment="1">
      <alignment horizontal="justify"/>
    </xf>
    <xf numFmtId="2" fontId="8" fillId="2" borderId="1" xfId="1" applyNumberFormat="1" applyFont="1" applyFill="1" applyBorder="1" applyAlignment="1">
      <alignment horizontal="right"/>
    </xf>
    <xf numFmtId="0" fontId="7" fillId="2" borderId="1" xfId="1" applyFont="1" applyFill="1" applyBorder="1"/>
    <xf numFmtId="0" fontId="7" fillId="2" borderId="4" xfId="1" applyNumberFormat="1" applyFont="1" applyFill="1" applyBorder="1" applyAlignment="1">
      <alignment horizontal="justify"/>
    </xf>
    <xf numFmtId="2" fontId="7" fillId="2" borderId="1" xfId="1" applyNumberFormat="1" applyFont="1" applyFill="1" applyBorder="1" applyAlignment="1">
      <alignment horizontal="right"/>
    </xf>
    <xf numFmtId="0" fontId="7" fillId="0" borderId="1" xfId="9" applyFont="1" applyFill="1" applyBorder="1"/>
    <xf numFmtId="0" fontId="7" fillId="0" borderId="1" xfId="1" applyFont="1" applyFill="1" applyBorder="1" applyAlignment="1">
      <alignment horizontal="justify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1" applyFont="1" applyAlignment="1">
      <alignment horizontal="right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justify"/>
    </xf>
    <xf numFmtId="0" fontId="7" fillId="4" borderId="1" xfId="12" applyNumberFormat="1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justify"/>
    </xf>
    <xf numFmtId="49" fontId="2" fillId="2" borderId="1" xfId="0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justify"/>
    </xf>
    <xf numFmtId="0" fontId="8" fillId="2" borderId="1" xfId="1" applyFont="1" applyFill="1" applyBorder="1" applyAlignment="1">
      <alignment horizontal="justify" wrapText="1"/>
    </xf>
    <xf numFmtId="0" fontId="7" fillId="2" borderId="0" xfId="1" applyFont="1" applyFill="1"/>
    <xf numFmtId="0" fontId="7" fillId="2" borderId="1" xfId="9" applyFont="1" applyFill="1" applyBorder="1"/>
    <xf numFmtId="0" fontId="7" fillId="2" borderId="1" xfId="1" applyFont="1" applyFill="1" applyBorder="1" applyAlignment="1">
      <alignment horizontal="justify" wrapText="1"/>
    </xf>
    <xf numFmtId="0" fontId="8" fillId="2" borderId="1" xfId="9" applyFont="1" applyFill="1" applyBorder="1"/>
    <xf numFmtId="0" fontId="8" fillId="0" borderId="1" xfId="9" applyFont="1" applyBorder="1"/>
    <xf numFmtId="0" fontId="8" fillId="0" borderId="1" xfId="9" applyFont="1" applyBorder="1" applyAlignment="1">
      <alignment horizontal="justify" wrapText="1"/>
    </xf>
    <xf numFmtId="2" fontId="8" fillId="0" borderId="1" xfId="9" applyNumberFormat="1" applyFont="1" applyBorder="1" applyAlignment="1">
      <alignment horizontal="right"/>
    </xf>
    <xf numFmtId="0" fontId="7" fillId="0" borderId="1" xfId="9" applyFont="1" applyBorder="1"/>
    <xf numFmtId="0" fontId="7" fillId="0" borderId="1" xfId="9" applyFont="1" applyFill="1" applyBorder="1" applyAlignment="1">
      <alignment horizontal="justify"/>
    </xf>
    <xf numFmtId="2" fontId="7" fillId="0" borderId="1" xfId="9" applyNumberFormat="1" applyFont="1" applyBorder="1" applyAlignment="1">
      <alignment horizontal="right"/>
    </xf>
    <xf numFmtId="0" fontId="8" fillId="0" borderId="1" xfId="8" applyFont="1" applyBorder="1" applyAlignment="1">
      <alignment horizontal="justify" wrapText="1"/>
    </xf>
    <xf numFmtId="0" fontId="7" fillId="0" borderId="1" xfId="8" applyFont="1" applyBorder="1" applyAlignment="1">
      <alignment horizontal="justify" wrapText="1"/>
    </xf>
    <xf numFmtId="0" fontId="8" fillId="0" borderId="1" xfId="1" applyFont="1" applyBorder="1"/>
    <xf numFmtId="0" fontId="8" fillId="0" borderId="4" xfId="1" applyFont="1" applyBorder="1" applyAlignment="1">
      <alignment horizontal="justify"/>
    </xf>
    <xf numFmtId="2" fontId="8" fillId="0" borderId="1" xfId="1" applyNumberFormat="1" applyFont="1" applyBorder="1" applyAlignment="1">
      <alignment horizontal="right"/>
    </xf>
    <xf numFmtId="0" fontId="7" fillId="2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justify"/>
    </xf>
    <xf numFmtId="2" fontId="7" fillId="2" borderId="1" xfId="8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justify"/>
    </xf>
    <xf numFmtId="0" fontId="15" fillId="0" borderId="0" xfId="0" applyFont="1"/>
    <xf numFmtId="0" fontId="8" fillId="0" borderId="1" xfId="1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2" fontId="6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3" xfId="6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3" fillId="0" borderId="0" xfId="6" applyFont="1" applyFill="1" applyAlignment="1">
      <alignment horizontal="center"/>
    </xf>
    <xf numFmtId="0" fontId="0" fillId="0" borderId="0" xfId="0" applyFill="1" applyAlignment="1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3" fillId="0" borderId="2" xfId="9" applyFont="1" applyBorder="1" applyAlignment="1">
      <alignment horizontal="center" vertical="top"/>
    </xf>
    <xf numFmtId="0" fontId="3" fillId="0" borderId="5" xfId="9" applyFont="1" applyBorder="1" applyAlignment="1">
      <alignment horizontal="center" vertical="top"/>
    </xf>
    <xf numFmtId="0" fontId="3" fillId="0" borderId="0" xfId="1" applyFont="1" applyAlignment="1">
      <alignment horizontal="center"/>
    </xf>
    <xf numFmtId="0" fontId="2" fillId="0" borderId="0" xfId="1" applyFont="1" applyAlignment="1"/>
    <xf numFmtId="0" fontId="3" fillId="0" borderId="7" xfId="8" applyFont="1" applyBorder="1" applyAlignment="1">
      <alignment horizontal="center" vertical="top"/>
    </xf>
    <xf numFmtId="0" fontId="3" fillId="0" borderId="5" xfId="8" applyFont="1" applyBorder="1" applyAlignment="1">
      <alignment horizontal="center" vertical="top"/>
    </xf>
    <xf numFmtId="0" fontId="3" fillId="0" borderId="8" xfId="8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/>
    </xf>
    <xf numFmtId="0" fontId="3" fillId="0" borderId="0" xfId="8" applyFont="1" applyAlignment="1">
      <alignment horizontal="center"/>
    </xf>
    <xf numFmtId="0" fontId="2" fillId="0" borderId="0" xfId="8" applyFont="1" applyAlignment="1"/>
    <xf numFmtId="0" fontId="4" fillId="0" borderId="0" xfId="6" applyAlignment="1"/>
  </cellXfs>
  <cellStyles count="32">
    <cellStyle name="Обычный" xfId="0" builtinId="0"/>
    <cellStyle name="Обычный 2" xfId="1"/>
    <cellStyle name="Обычный 2 4" xfId="7"/>
    <cellStyle name="Обычный 2 4 2" xfId="21"/>
    <cellStyle name="Обычный 2 4 2 2" xfId="29"/>
    <cellStyle name="Обычный 2 4 2 2 5 2 2" xfId="14"/>
    <cellStyle name="Обычный 2 4 2 2 5 2 2 2" xfId="20"/>
    <cellStyle name="Обычный 2 4 2 2 5 2 2 2 2" xfId="28"/>
    <cellStyle name="Обычный 2 4 2 2 5 2 2 3" xfId="15"/>
    <cellStyle name="Обычный 2 4 3" xfId="22"/>
    <cellStyle name="Обычный 2 4 4" xfId="23"/>
    <cellStyle name="Обычный 2 5" xfId="16"/>
    <cellStyle name="Обычный 3" xfId="2"/>
    <cellStyle name="Обычный 3 2" xfId="6"/>
    <cellStyle name="Обычный 3 2 2" xfId="12"/>
    <cellStyle name="Обычный 3 2 3" xfId="24"/>
    <cellStyle name="Обычный 3 3" xfId="11"/>
    <cellStyle name="Обычный 4" xfId="3"/>
    <cellStyle name="Обычный 4 2" xfId="25"/>
    <cellStyle name="Обычный 5" xfId="8"/>
    <cellStyle name="Обычный 5 2" xfId="9"/>
    <cellStyle name="Обычный 6" xfId="26"/>
    <cellStyle name="Обычный 6 2" xfId="18"/>
    <cellStyle name="Обычный 6 3" xfId="30"/>
    <cellStyle name="Обычный 7" xfId="17"/>
    <cellStyle name="Обычный 7 2" xfId="31"/>
    <cellStyle name="Обычный 8" xfId="19"/>
    <cellStyle name="Обычный 8 2" xfId="27"/>
    <cellStyle name="Финансовый 2" xfId="4"/>
    <cellStyle name="Финансовый 2 2" xfId="13"/>
    <cellStyle name="Финансовый 3" xfId="5"/>
    <cellStyle name="Финансовый 3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topLeftCell="A13" workbookViewId="0">
      <selection activeCell="C27" sqref="C27"/>
    </sheetView>
  </sheetViews>
  <sheetFormatPr defaultRowHeight="15"/>
  <cols>
    <col min="1" max="1" width="30.5703125" customWidth="1"/>
    <col min="2" max="2" width="38" customWidth="1"/>
    <col min="3" max="3" width="19" customWidth="1"/>
  </cols>
  <sheetData>
    <row r="1" spans="1:4" ht="15.75">
      <c r="A1" s="1"/>
      <c r="B1" s="43"/>
      <c r="C1" s="134" t="s">
        <v>0</v>
      </c>
    </row>
    <row r="2" spans="1:4" ht="15.75">
      <c r="A2" s="168" t="s">
        <v>1</v>
      </c>
      <c r="B2" s="168"/>
      <c r="C2" s="171"/>
    </row>
    <row r="3" spans="1:4" ht="15.75">
      <c r="A3" s="168" t="s">
        <v>2</v>
      </c>
      <c r="B3" s="168"/>
      <c r="C3" s="171"/>
    </row>
    <row r="4" spans="1:4" ht="15.75">
      <c r="A4" s="168" t="s">
        <v>199</v>
      </c>
      <c r="B4" s="168"/>
      <c r="C4" s="171"/>
    </row>
    <row r="5" spans="1:4" ht="15.75">
      <c r="A5" s="168" t="s">
        <v>3</v>
      </c>
      <c r="B5" s="168"/>
      <c r="C5" s="171"/>
    </row>
    <row r="6" spans="1:4" ht="15.75">
      <c r="A6" s="168" t="s">
        <v>4</v>
      </c>
      <c r="B6" s="168"/>
      <c r="C6" s="171"/>
    </row>
    <row r="7" spans="1:4" ht="15.75">
      <c r="A7" s="1"/>
      <c r="B7" s="168"/>
      <c r="C7" s="168"/>
      <c r="D7" s="56"/>
    </row>
    <row r="8" spans="1:4" ht="15.75">
      <c r="A8" s="1"/>
      <c r="B8" s="168"/>
      <c r="C8" s="168"/>
      <c r="D8" s="56"/>
    </row>
    <row r="9" spans="1:4" ht="15.75">
      <c r="A9" s="1"/>
      <c r="B9" s="168"/>
      <c r="C9" s="168"/>
      <c r="D9" s="56"/>
    </row>
    <row r="10" spans="1:4" ht="15.75">
      <c r="A10" s="1"/>
      <c r="B10" s="70"/>
      <c r="C10" s="70"/>
    </row>
    <row r="11" spans="1:4" ht="15.75">
      <c r="A11" s="1"/>
      <c r="B11" s="70"/>
      <c r="C11" s="70"/>
    </row>
    <row r="12" spans="1:4" ht="15.75">
      <c r="A12" s="1"/>
      <c r="B12" s="70"/>
      <c r="C12" s="70"/>
    </row>
    <row r="13" spans="1:4" ht="15.75">
      <c r="A13" s="1"/>
      <c r="B13" s="1"/>
      <c r="C13" s="1"/>
    </row>
    <row r="14" spans="1:4" ht="15.75">
      <c r="A14" s="169" t="s">
        <v>5</v>
      </c>
      <c r="B14" s="169"/>
      <c r="C14" s="169"/>
    </row>
    <row r="15" spans="1:4" ht="15.75">
      <c r="A15" s="170" t="s">
        <v>18</v>
      </c>
      <c r="B15" s="170"/>
      <c r="C15" s="170"/>
    </row>
    <row r="16" spans="1:4" ht="15.75">
      <c r="A16" s="170" t="s">
        <v>22</v>
      </c>
      <c r="B16" s="170"/>
      <c r="C16" s="170"/>
    </row>
    <row r="17" spans="1:3" ht="15.75">
      <c r="A17" s="169" t="s">
        <v>195</v>
      </c>
      <c r="B17" s="169"/>
      <c r="C17" s="169"/>
    </row>
    <row r="18" spans="1:3" ht="15.75">
      <c r="A18" s="1"/>
      <c r="B18" s="1"/>
      <c r="C18" s="1"/>
    </row>
    <row r="19" spans="1:3" ht="15.75">
      <c r="A19" s="1"/>
      <c r="B19" s="1"/>
      <c r="C19" s="7"/>
    </row>
    <row r="20" spans="1:3" ht="34.5" customHeight="1">
      <c r="A20" s="8" t="s">
        <v>19</v>
      </c>
      <c r="B20" s="8" t="s">
        <v>20</v>
      </c>
      <c r="C20" s="8" t="s">
        <v>21</v>
      </c>
    </row>
    <row r="21" spans="1:3" ht="18.75" customHeight="1">
      <c r="A21" s="9">
        <v>1</v>
      </c>
      <c r="B21" s="9">
        <v>2</v>
      </c>
      <c r="C21" s="9">
        <v>3</v>
      </c>
    </row>
    <row r="22" spans="1:3" ht="48" customHeight="1">
      <c r="A22" s="2" t="s">
        <v>6</v>
      </c>
      <c r="B22" s="3" t="s">
        <v>7</v>
      </c>
      <c r="C22" s="10">
        <f>SUM(C23)</f>
        <v>10</v>
      </c>
    </row>
    <row r="23" spans="1:3" ht="36" customHeight="1">
      <c r="A23" s="4" t="s">
        <v>8</v>
      </c>
      <c r="B23" s="5" t="s">
        <v>9</v>
      </c>
      <c r="C23" s="11">
        <f>SUM(C26+C24)</f>
        <v>10</v>
      </c>
    </row>
    <row r="24" spans="1:3" ht="33.75" customHeight="1">
      <c r="A24" s="2" t="s">
        <v>10</v>
      </c>
      <c r="B24" s="6" t="s">
        <v>11</v>
      </c>
      <c r="C24" s="10">
        <f>SUM(C25)</f>
        <v>-21322.59</v>
      </c>
    </row>
    <row r="25" spans="1:3" ht="52.5" customHeight="1">
      <c r="A25" s="4" t="s">
        <v>12</v>
      </c>
      <c r="B25" s="5" t="s">
        <v>13</v>
      </c>
      <c r="C25" s="69">
        <f>-'прил3 доходы'!C66</f>
        <v>-21322.59</v>
      </c>
    </row>
    <row r="26" spans="1:3" ht="37.5" customHeight="1">
      <c r="A26" s="2" t="s">
        <v>14</v>
      </c>
      <c r="B26" s="3" t="s">
        <v>15</v>
      </c>
      <c r="C26" s="10">
        <f>SUM(C27)</f>
        <v>21332.59</v>
      </c>
    </row>
    <row r="27" spans="1:3" ht="49.5" customHeight="1">
      <c r="A27" s="4" t="s">
        <v>16</v>
      </c>
      <c r="B27" s="5" t="s">
        <v>17</v>
      </c>
      <c r="C27" s="69">
        <v>21332.59</v>
      </c>
    </row>
  </sheetData>
  <mergeCells count="12">
    <mergeCell ref="B7:C7"/>
    <mergeCell ref="A2:C2"/>
    <mergeCell ref="A3:C3"/>
    <mergeCell ref="A4:C4"/>
    <mergeCell ref="A5:C5"/>
    <mergeCell ref="A6:C6"/>
    <mergeCell ref="B8:C8"/>
    <mergeCell ref="A14:C14"/>
    <mergeCell ref="A15:C15"/>
    <mergeCell ref="A16:C16"/>
    <mergeCell ref="A17:C17"/>
    <mergeCell ref="B9:C9"/>
  </mergeCells>
  <pageMargins left="1.1811023622047245" right="0.39370078740157483" top="0.78740157480314965" bottom="0.78740157480314965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7"/>
  <sheetViews>
    <sheetView tabSelected="1" topLeftCell="A18" workbookViewId="0">
      <selection activeCell="D22" sqref="D22"/>
    </sheetView>
  </sheetViews>
  <sheetFormatPr defaultRowHeight="15"/>
  <cols>
    <col min="1" max="1" width="30.5703125" customWidth="1"/>
    <col min="2" max="2" width="38" customWidth="1"/>
    <col min="3" max="3" width="14.28515625" customWidth="1"/>
    <col min="4" max="4" width="12.28515625" customWidth="1"/>
  </cols>
  <sheetData>
    <row r="1" spans="1:4" ht="15.75">
      <c r="A1" s="1"/>
      <c r="B1" s="1"/>
      <c r="C1" s="43"/>
      <c r="D1" s="134" t="s">
        <v>171</v>
      </c>
    </row>
    <row r="2" spans="1:4" ht="15.75">
      <c r="A2" s="1"/>
      <c r="B2" s="168" t="s">
        <v>1</v>
      </c>
      <c r="C2" s="168"/>
      <c r="D2" s="171"/>
    </row>
    <row r="3" spans="1:4" ht="15.75">
      <c r="A3" s="1"/>
      <c r="B3" s="168" t="s">
        <v>2</v>
      </c>
      <c r="C3" s="168"/>
      <c r="D3" s="171"/>
    </row>
    <row r="4" spans="1:4" ht="15.75">
      <c r="A4" s="1"/>
      <c r="B4" s="168" t="s">
        <v>199</v>
      </c>
      <c r="C4" s="168"/>
      <c r="D4" s="171"/>
    </row>
    <row r="5" spans="1:4" ht="15.75">
      <c r="A5" s="1"/>
      <c r="B5" s="168" t="s">
        <v>3</v>
      </c>
      <c r="C5" s="168"/>
      <c r="D5" s="171"/>
    </row>
    <row r="6" spans="1:4" ht="15.75">
      <c r="A6" s="1"/>
      <c r="B6" s="168" t="s">
        <v>4</v>
      </c>
      <c r="C6" s="168"/>
      <c r="D6" s="171"/>
    </row>
    <row r="7" spans="1:4" ht="15.75">
      <c r="A7" s="1"/>
      <c r="B7" s="168"/>
      <c r="C7" s="171"/>
      <c r="D7" s="171"/>
    </row>
    <row r="8" spans="1:4" ht="15.75">
      <c r="A8" s="1"/>
      <c r="B8" s="168"/>
      <c r="C8" s="171"/>
      <c r="D8" s="171"/>
    </row>
    <row r="9" spans="1:4" ht="15.75">
      <c r="A9" s="1"/>
      <c r="B9" s="1"/>
      <c r="C9" s="168"/>
      <c r="D9" s="168"/>
    </row>
    <row r="10" spans="1:4" ht="15.75">
      <c r="A10" s="1"/>
      <c r="B10" s="133"/>
      <c r="C10" s="133"/>
      <c r="D10" s="133"/>
    </row>
    <row r="11" spans="1:4" ht="15.75">
      <c r="A11" s="1"/>
      <c r="B11" s="93"/>
      <c r="C11" s="93"/>
      <c r="D11" s="93"/>
    </row>
    <row r="12" spans="1:4" ht="15.75">
      <c r="A12" s="1"/>
      <c r="B12" s="93"/>
      <c r="C12" s="93"/>
    </row>
    <row r="13" spans="1:4" ht="15.75">
      <c r="A13" s="169" t="s">
        <v>5</v>
      </c>
      <c r="B13" s="169"/>
      <c r="C13" s="169"/>
      <c r="D13" s="171"/>
    </row>
    <row r="14" spans="1:4" ht="15.75">
      <c r="A14" s="170" t="s">
        <v>18</v>
      </c>
      <c r="B14" s="170"/>
      <c r="C14" s="170"/>
      <c r="D14" s="171"/>
    </row>
    <row r="15" spans="1:4" ht="15.75">
      <c r="A15" s="170" t="s">
        <v>22</v>
      </c>
      <c r="B15" s="170"/>
      <c r="C15" s="170"/>
      <c r="D15" s="171"/>
    </row>
    <row r="16" spans="1:4" ht="15.75">
      <c r="A16" s="169" t="s">
        <v>200</v>
      </c>
      <c r="B16" s="169"/>
      <c r="C16" s="169"/>
      <c r="D16" s="171"/>
    </row>
    <row r="17" spans="1:4" ht="15.75">
      <c r="A17" s="172"/>
      <c r="B17" s="172"/>
      <c r="C17" s="172"/>
    </row>
    <row r="18" spans="1:4" ht="15.75">
      <c r="A18" s="1"/>
      <c r="B18" s="1"/>
      <c r="C18" s="1"/>
    </row>
    <row r="19" spans="1:4" ht="33" customHeight="1">
      <c r="A19" s="173" t="s">
        <v>172</v>
      </c>
      <c r="B19" s="173" t="s">
        <v>20</v>
      </c>
      <c r="C19" s="173" t="s">
        <v>173</v>
      </c>
      <c r="D19" s="174"/>
    </row>
    <row r="20" spans="1:4" ht="21" customHeight="1">
      <c r="A20" s="174"/>
      <c r="B20" s="174"/>
      <c r="C20" s="94" t="s">
        <v>177</v>
      </c>
      <c r="D20" s="94" t="s">
        <v>196</v>
      </c>
    </row>
    <row r="21" spans="1:4" ht="15.75" customHeight="1">
      <c r="A21" s="95">
        <v>1</v>
      </c>
      <c r="B21" s="95">
        <v>2</v>
      </c>
      <c r="C21" s="95">
        <v>3</v>
      </c>
      <c r="D21" s="95">
        <v>4</v>
      </c>
    </row>
    <row r="22" spans="1:4" ht="48" customHeight="1">
      <c r="A22" s="2" t="s">
        <v>6</v>
      </c>
      <c r="B22" s="3" t="s">
        <v>7</v>
      </c>
      <c r="C22" s="10">
        <f>SUM(C23)</f>
        <v>360.45999999999913</v>
      </c>
      <c r="D22" s="10">
        <f>SUM(D23)</f>
        <v>396.87999999999738</v>
      </c>
    </row>
    <row r="23" spans="1:4" ht="36" customHeight="1">
      <c r="A23" s="4" t="s">
        <v>8</v>
      </c>
      <c r="B23" s="5" t="s">
        <v>9</v>
      </c>
      <c r="C23" s="11">
        <f>SUM(C26+C24)</f>
        <v>360.45999999999913</v>
      </c>
      <c r="D23" s="11">
        <f>SUM(D26+D24)</f>
        <v>396.87999999999738</v>
      </c>
    </row>
    <row r="24" spans="1:4" ht="33.75" customHeight="1">
      <c r="A24" s="2" t="s">
        <v>10</v>
      </c>
      <c r="B24" s="6" t="s">
        <v>11</v>
      </c>
      <c r="C24" s="10">
        <f>C25</f>
        <v>-21304.71</v>
      </c>
      <c r="D24" s="10">
        <f>D25</f>
        <v>-22201.480000000003</v>
      </c>
    </row>
    <row r="25" spans="1:4" ht="52.5" customHeight="1">
      <c r="A25" s="4" t="s">
        <v>12</v>
      </c>
      <c r="B25" s="5" t="s">
        <v>13</v>
      </c>
      <c r="C25" s="69">
        <f>-'прил4 доходы'!C69</f>
        <v>-21304.71</v>
      </c>
      <c r="D25" s="69">
        <f>-'прил4 доходы'!D69</f>
        <v>-22201.480000000003</v>
      </c>
    </row>
    <row r="26" spans="1:4" ht="37.5" customHeight="1">
      <c r="A26" s="2" t="s">
        <v>14</v>
      </c>
      <c r="B26" s="3" t="s">
        <v>15</v>
      </c>
      <c r="C26" s="10">
        <f>SUM(C27)</f>
        <v>21665.17</v>
      </c>
      <c r="D26" s="10">
        <f>SUM(D27)</f>
        <v>22598.36</v>
      </c>
    </row>
    <row r="27" spans="1:4" ht="49.5" customHeight="1">
      <c r="A27" s="4" t="s">
        <v>16</v>
      </c>
      <c r="B27" s="5" t="s">
        <v>17</v>
      </c>
      <c r="C27" s="69">
        <v>21665.17</v>
      </c>
      <c r="D27" s="69">
        <v>22598.36</v>
      </c>
    </row>
  </sheetData>
  <mergeCells count="16">
    <mergeCell ref="A16:D16"/>
    <mergeCell ref="A17:C17"/>
    <mergeCell ref="A19:A20"/>
    <mergeCell ref="B19:B20"/>
    <mergeCell ref="C19:D19"/>
    <mergeCell ref="C9:D9"/>
    <mergeCell ref="B7:D7"/>
    <mergeCell ref="B8:D8"/>
    <mergeCell ref="A15:D15"/>
    <mergeCell ref="A13:D13"/>
    <mergeCell ref="A14:D14"/>
    <mergeCell ref="B2:D2"/>
    <mergeCell ref="B3:D3"/>
    <mergeCell ref="B4:D4"/>
    <mergeCell ref="B5:D5"/>
    <mergeCell ref="B6:D6"/>
  </mergeCells>
  <pageMargins left="1.1811023622047245" right="0.78740157480314965" top="0.78740157480314965" bottom="0.78740157480314965" header="0.31496062992125984" footer="0.31496062992125984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66"/>
  <sheetViews>
    <sheetView topLeftCell="A49" zoomScaleNormal="100" workbookViewId="0">
      <selection activeCell="F58" sqref="F58"/>
    </sheetView>
  </sheetViews>
  <sheetFormatPr defaultColWidth="9.140625" defaultRowHeight="15.75"/>
  <cols>
    <col min="1" max="1" width="28.140625" style="14" customWidth="1"/>
    <col min="2" max="2" width="41.85546875" style="14" customWidth="1"/>
    <col min="3" max="3" width="17.28515625" style="42" customWidth="1"/>
    <col min="4" max="5" width="9.140625" style="14"/>
    <col min="6" max="6" width="9.5703125" style="14" bestFit="1" customWidth="1"/>
    <col min="7" max="16384" width="9.140625" style="14"/>
  </cols>
  <sheetData>
    <row r="1" spans="1:3">
      <c r="A1" s="1"/>
      <c r="B1" s="43"/>
      <c r="C1" s="134" t="s">
        <v>23</v>
      </c>
    </row>
    <row r="2" spans="1:3">
      <c r="A2" s="168" t="s">
        <v>1</v>
      </c>
      <c r="B2" s="168"/>
      <c r="C2" s="171"/>
    </row>
    <row r="3" spans="1:3">
      <c r="A3" s="168" t="s">
        <v>2</v>
      </c>
      <c r="B3" s="168"/>
      <c r="C3" s="171"/>
    </row>
    <row r="4" spans="1:3">
      <c r="A4" s="168" t="s">
        <v>199</v>
      </c>
      <c r="B4" s="168"/>
      <c r="C4" s="171"/>
    </row>
    <row r="5" spans="1:3">
      <c r="A5" s="168" t="s">
        <v>3</v>
      </c>
      <c r="B5" s="168"/>
      <c r="C5" s="171"/>
    </row>
    <row r="6" spans="1:3">
      <c r="A6" s="168" t="s">
        <v>4</v>
      </c>
      <c r="B6" s="168"/>
      <c r="C6" s="171"/>
    </row>
    <row r="7" spans="1:3">
      <c r="A7" s="168"/>
      <c r="B7" s="171"/>
      <c r="C7" s="171"/>
    </row>
    <row r="8" spans="1:3">
      <c r="A8" s="168"/>
      <c r="B8" s="171"/>
      <c r="C8" s="171"/>
    </row>
    <row r="9" spans="1:3">
      <c r="A9" s="1"/>
      <c r="B9" s="168"/>
      <c r="C9" s="168"/>
    </row>
    <row r="10" spans="1:3">
      <c r="A10" s="1"/>
      <c r="B10" s="135"/>
      <c r="C10" s="135"/>
    </row>
    <row r="11" spans="1:3">
      <c r="A11" s="1"/>
      <c r="B11" s="12"/>
      <c r="C11" s="13"/>
    </row>
    <row r="12" spans="1:3">
      <c r="A12" s="169" t="s">
        <v>24</v>
      </c>
      <c r="B12" s="169"/>
      <c r="C12" s="169"/>
    </row>
    <row r="13" spans="1:3">
      <c r="A13" s="169" t="s">
        <v>25</v>
      </c>
      <c r="B13" s="169"/>
      <c r="C13" s="169"/>
    </row>
    <row r="14" spans="1:3">
      <c r="A14" s="169" t="s">
        <v>26</v>
      </c>
      <c r="B14" s="169"/>
      <c r="C14" s="169"/>
    </row>
    <row r="15" spans="1:3">
      <c r="A15" s="169" t="s">
        <v>197</v>
      </c>
      <c r="B15" s="169"/>
      <c r="C15" s="169"/>
    </row>
    <row r="16" spans="1:3">
      <c r="A16" s="15"/>
      <c r="B16" s="15"/>
      <c r="C16" s="15"/>
    </row>
    <row r="17" spans="1:6" ht="31.5">
      <c r="A17" s="117" t="s">
        <v>27</v>
      </c>
      <c r="B17" s="118" t="s">
        <v>28</v>
      </c>
      <c r="C17" s="16" t="s">
        <v>29</v>
      </c>
    </row>
    <row r="18" spans="1:6">
      <c r="A18" s="17">
        <v>1</v>
      </c>
      <c r="B18" s="17">
        <v>2</v>
      </c>
      <c r="C18" s="17">
        <v>3</v>
      </c>
    </row>
    <row r="19" spans="1:6" ht="31.5">
      <c r="A19" s="2" t="s">
        <v>30</v>
      </c>
      <c r="B19" s="18" t="s">
        <v>31</v>
      </c>
      <c r="C19" s="19">
        <f>SUM(C20+C22+C26+C37+C50+C34+C52)</f>
        <v>6315.89</v>
      </c>
    </row>
    <row r="20" spans="1:6">
      <c r="A20" s="2" t="s">
        <v>32</v>
      </c>
      <c r="B20" s="18" t="s">
        <v>33</v>
      </c>
      <c r="C20" s="19">
        <f>SUM(C21)</f>
        <v>843.15</v>
      </c>
      <c r="F20" s="167"/>
    </row>
    <row r="21" spans="1:6">
      <c r="A21" s="4" t="s">
        <v>34</v>
      </c>
      <c r="B21" s="166" t="s">
        <v>35</v>
      </c>
      <c r="C21" s="21">
        <v>843.15</v>
      </c>
    </row>
    <row r="22" spans="1:6" ht="47.25">
      <c r="A22" s="2" t="s">
        <v>36</v>
      </c>
      <c r="B22" s="22" t="s">
        <v>37</v>
      </c>
      <c r="C22" s="19">
        <f>C23</f>
        <v>1326.36</v>
      </c>
    </row>
    <row r="23" spans="1:6" ht="47.25">
      <c r="A23" s="4" t="s">
        <v>38</v>
      </c>
      <c r="B23" s="20" t="s">
        <v>39</v>
      </c>
      <c r="C23" s="21">
        <v>1326.36</v>
      </c>
    </row>
    <row r="24" spans="1:6" ht="126" hidden="1">
      <c r="A24" s="57" t="s">
        <v>40</v>
      </c>
      <c r="B24" s="33" t="s">
        <v>41</v>
      </c>
      <c r="C24" s="34">
        <f>C25</f>
        <v>0</v>
      </c>
    </row>
    <row r="25" spans="1:6" ht="189" hidden="1">
      <c r="A25" s="23" t="s">
        <v>142</v>
      </c>
      <c r="B25" s="24" t="s">
        <v>174</v>
      </c>
      <c r="C25" s="25"/>
    </row>
    <row r="26" spans="1:6">
      <c r="A26" s="2" t="s">
        <v>42</v>
      </c>
      <c r="B26" s="22" t="s">
        <v>43</v>
      </c>
      <c r="C26" s="19">
        <f>C27+C29</f>
        <v>1420.51</v>
      </c>
    </row>
    <row r="27" spans="1:6">
      <c r="A27" s="2" t="s">
        <v>44</v>
      </c>
      <c r="B27" s="22" t="s">
        <v>45</v>
      </c>
      <c r="C27" s="19">
        <f>SUM(C28)</f>
        <v>140.71</v>
      </c>
    </row>
    <row r="28" spans="1:6" ht="78.75">
      <c r="A28" s="4" t="s">
        <v>46</v>
      </c>
      <c r="B28" s="20" t="s">
        <v>47</v>
      </c>
      <c r="C28" s="21">
        <v>140.71</v>
      </c>
    </row>
    <row r="29" spans="1:6">
      <c r="A29" s="2" t="s">
        <v>48</v>
      </c>
      <c r="B29" s="22" t="s">
        <v>49</v>
      </c>
      <c r="C29" s="19">
        <f>C30+C32</f>
        <v>1279.8</v>
      </c>
    </row>
    <row r="30" spans="1:6">
      <c r="A30" s="4" t="s">
        <v>50</v>
      </c>
      <c r="B30" s="22" t="s">
        <v>51</v>
      </c>
      <c r="C30" s="19">
        <f>C31</f>
        <v>670</v>
      </c>
    </row>
    <row r="31" spans="1:6" ht="63">
      <c r="A31" s="4" t="s">
        <v>52</v>
      </c>
      <c r="B31" s="26" t="s">
        <v>53</v>
      </c>
      <c r="C31" s="21">
        <v>670</v>
      </c>
    </row>
    <row r="32" spans="1:6">
      <c r="A32" s="2" t="s">
        <v>54</v>
      </c>
      <c r="B32" s="22" t="s">
        <v>55</v>
      </c>
      <c r="C32" s="19">
        <f>C33</f>
        <v>609.79999999999995</v>
      </c>
    </row>
    <row r="33" spans="1:3" ht="63">
      <c r="A33" s="4" t="s">
        <v>56</v>
      </c>
      <c r="B33" s="26" t="s">
        <v>57</v>
      </c>
      <c r="C33" s="21">
        <v>609.79999999999995</v>
      </c>
    </row>
    <row r="34" spans="1:3">
      <c r="A34" s="2" t="s">
        <v>58</v>
      </c>
      <c r="B34" s="22" t="s">
        <v>59</v>
      </c>
      <c r="C34" s="19">
        <f>C35</f>
        <v>2.14</v>
      </c>
    </row>
    <row r="35" spans="1:3" ht="78.75">
      <c r="A35" s="4" t="s">
        <v>60</v>
      </c>
      <c r="B35" s="20" t="s">
        <v>61</v>
      </c>
      <c r="C35" s="21">
        <f>C36</f>
        <v>2.14</v>
      </c>
    </row>
    <row r="36" spans="1:3" ht="126">
      <c r="A36" s="4" t="s">
        <v>62</v>
      </c>
      <c r="B36" s="20" t="s">
        <v>63</v>
      </c>
      <c r="C36" s="21">
        <v>2.14</v>
      </c>
    </row>
    <row r="37" spans="1:3" ht="47.25">
      <c r="A37" s="2" t="s">
        <v>64</v>
      </c>
      <c r="B37" s="22" t="s">
        <v>65</v>
      </c>
      <c r="C37" s="19">
        <f>SUM(C38+C47)</f>
        <v>2723.73</v>
      </c>
    </row>
    <row r="38" spans="1:3" ht="157.5">
      <c r="A38" s="2" t="s">
        <v>66</v>
      </c>
      <c r="B38" s="22" t="s">
        <v>67</v>
      </c>
      <c r="C38" s="19">
        <f>C41+C45+C39</f>
        <v>2480.0500000000002</v>
      </c>
    </row>
    <row r="39" spans="1:3" ht="141.75">
      <c r="A39" s="138" t="s">
        <v>191</v>
      </c>
      <c r="B39" s="140" t="s">
        <v>193</v>
      </c>
      <c r="C39" s="19">
        <f>C40</f>
        <v>0.13</v>
      </c>
    </row>
    <row r="40" spans="1:3" ht="110.25">
      <c r="A40" s="139" t="s">
        <v>192</v>
      </c>
      <c r="B40" s="141" t="s">
        <v>194</v>
      </c>
      <c r="C40" s="21">
        <v>0.13</v>
      </c>
    </row>
    <row r="41" spans="1:3" ht="157.5">
      <c r="A41" s="2" t="s">
        <v>68</v>
      </c>
      <c r="B41" s="22" t="s">
        <v>176</v>
      </c>
      <c r="C41" s="19">
        <f>C42</f>
        <v>2206.15</v>
      </c>
    </row>
    <row r="42" spans="1:3" ht="126">
      <c r="A42" s="2" t="s">
        <v>69</v>
      </c>
      <c r="B42" s="22" t="s">
        <v>70</v>
      </c>
      <c r="C42" s="27">
        <f>C43+C44</f>
        <v>2206.15</v>
      </c>
    </row>
    <row r="43" spans="1:3" ht="173.25">
      <c r="A43" s="29" t="s">
        <v>71</v>
      </c>
      <c r="B43" s="26" t="s">
        <v>72</v>
      </c>
      <c r="C43" s="28">
        <v>1705</v>
      </c>
    </row>
    <row r="44" spans="1:3" ht="126">
      <c r="A44" s="4" t="s">
        <v>73</v>
      </c>
      <c r="B44" s="20" t="s">
        <v>74</v>
      </c>
      <c r="C44" s="28">
        <v>501.15</v>
      </c>
    </row>
    <row r="45" spans="1:3" ht="63">
      <c r="A45" s="2" t="s">
        <v>75</v>
      </c>
      <c r="B45" s="22" t="s">
        <v>76</v>
      </c>
      <c r="C45" s="19">
        <f>C46</f>
        <v>273.77</v>
      </c>
    </row>
    <row r="46" spans="1:3" ht="63">
      <c r="A46" s="29" t="s">
        <v>77</v>
      </c>
      <c r="B46" s="26" t="s">
        <v>78</v>
      </c>
      <c r="C46" s="21">
        <v>273.77</v>
      </c>
    </row>
    <row r="47" spans="1:3" ht="141.75">
      <c r="A47" s="2" t="s">
        <v>79</v>
      </c>
      <c r="B47" s="22" t="s">
        <v>80</v>
      </c>
      <c r="C47" s="19">
        <f>C48</f>
        <v>243.68</v>
      </c>
    </row>
    <row r="48" spans="1:3" ht="141.75">
      <c r="A48" s="30" t="s">
        <v>81</v>
      </c>
      <c r="B48" s="31" t="s">
        <v>82</v>
      </c>
      <c r="C48" s="19">
        <f>C49</f>
        <v>243.68</v>
      </c>
    </row>
    <row r="49" spans="1:6" ht="126">
      <c r="A49" s="4" t="s">
        <v>83</v>
      </c>
      <c r="B49" s="20" t="s">
        <v>84</v>
      </c>
      <c r="C49" s="21">
        <v>243.68</v>
      </c>
    </row>
    <row r="50" spans="1:6" ht="31.5" hidden="1">
      <c r="A50" s="32" t="s">
        <v>85</v>
      </c>
      <c r="B50" s="33" t="s">
        <v>86</v>
      </c>
      <c r="C50" s="34">
        <f>C51</f>
        <v>0</v>
      </c>
    </row>
    <row r="51" spans="1:6" ht="47.25" hidden="1">
      <c r="A51" s="35" t="s">
        <v>87</v>
      </c>
      <c r="B51" s="36" t="s">
        <v>88</v>
      </c>
      <c r="C51" s="37">
        <v>0</v>
      </c>
    </row>
    <row r="52" spans="1:6" ht="31.5" hidden="1">
      <c r="A52" s="83" t="s">
        <v>89</v>
      </c>
      <c r="B52" s="84" t="s">
        <v>90</v>
      </c>
      <c r="C52" s="34">
        <f>C53</f>
        <v>0</v>
      </c>
    </row>
    <row r="53" spans="1:6" ht="141.75" hidden="1">
      <c r="A53" s="32" t="s">
        <v>91</v>
      </c>
      <c r="B53" s="33" t="s">
        <v>154</v>
      </c>
      <c r="C53" s="34">
        <f>C54+C56</f>
        <v>0</v>
      </c>
    </row>
    <row r="54" spans="1:6" ht="173.25" hidden="1">
      <c r="A54" s="96" t="s">
        <v>155</v>
      </c>
      <c r="B54" s="33" t="s">
        <v>175</v>
      </c>
      <c r="C54" s="34">
        <f>C55</f>
        <v>0</v>
      </c>
    </row>
    <row r="55" spans="1:6" ht="157.5" hidden="1">
      <c r="A55" s="85" t="s">
        <v>92</v>
      </c>
      <c r="B55" s="24" t="s">
        <v>156</v>
      </c>
      <c r="C55" s="34"/>
    </row>
    <row r="56" spans="1:6" ht="157.5" hidden="1">
      <c r="A56" s="86" t="s">
        <v>93</v>
      </c>
      <c r="B56" s="87" t="s">
        <v>94</v>
      </c>
      <c r="C56" s="34">
        <f>C57</f>
        <v>0</v>
      </c>
    </row>
    <row r="57" spans="1:6" ht="157.5" hidden="1">
      <c r="A57" s="35" t="s">
        <v>95</v>
      </c>
      <c r="B57" s="35" t="s">
        <v>96</v>
      </c>
      <c r="C57" s="25">
        <v>0</v>
      </c>
    </row>
    <row r="58" spans="1:6">
      <c r="A58" s="2" t="s">
        <v>97</v>
      </c>
      <c r="B58" s="18" t="s">
        <v>98</v>
      </c>
      <c r="C58" s="19">
        <f>C59+C64+C65</f>
        <v>15006.7</v>
      </c>
      <c r="F58" s="167"/>
    </row>
    <row r="59" spans="1:6" ht="47.25">
      <c r="A59" s="2" t="s">
        <v>99</v>
      </c>
      <c r="B59" s="22" t="s">
        <v>100</v>
      </c>
      <c r="C59" s="19">
        <f>C60+C61+C62+C63</f>
        <v>15006.7</v>
      </c>
    </row>
    <row r="60" spans="1:6" ht="31.5">
      <c r="A60" s="38" t="s">
        <v>101</v>
      </c>
      <c r="B60" s="39" t="s">
        <v>102</v>
      </c>
      <c r="C60" s="19">
        <f>'прил5 безвозм'!C21</f>
        <v>9541.6</v>
      </c>
    </row>
    <row r="61" spans="1:6" s="164" customFormat="1" ht="47.25" hidden="1">
      <c r="A61" s="32" t="s">
        <v>103</v>
      </c>
      <c r="B61" s="163" t="s">
        <v>104</v>
      </c>
      <c r="C61" s="34">
        <f>'прил5 безвозм'!C24</f>
        <v>0</v>
      </c>
    </row>
    <row r="62" spans="1:6" s="164" customFormat="1" ht="31.5" hidden="1">
      <c r="A62" s="32" t="s">
        <v>113</v>
      </c>
      <c r="B62" s="165" t="s">
        <v>114</v>
      </c>
      <c r="C62" s="34">
        <f>'прил5 безвозм'!C37</f>
        <v>0</v>
      </c>
    </row>
    <row r="63" spans="1:6">
      <c r="A63" s="2" t="s">
        <v>120</v>
      </c>
      <c r="B63" s="22" t="s">
        <v>121</v>
      </c>
      <c r="C63" s="19">
        <f>'прил5 безвозм'!C42</f>
        <v>5465.1</v>
      </c>
    </row>
    <row r="64" spans="1:6" ht="94.5" hidden="1">
      <c r="A64" s="121" t="s">
        <v>143</v>
      </c>
      <c r="B64" s="122" t="s">
        <v>144</v>
      </c>
      <c r="C64" s="123">
        <f>'прил5 безвозм'!C47</f>
        <v>0</v>
      </c>
    </row>
    <row r="65" spans="1:3" ht="63" hidden="1">
      <c r="A65" s="121" t="s">
        <v>185</v>
      </c>
      <c r="B65" s="39" t="s">
        <v>186</v>
      </c>
      <c r="C65" s="123">
        <f>'прил5 безвозм'!C51</f>
        <v>0</v>
      </c>
    </row>
    <row r="66" spans="1:3">
      <c r="A66" s="4"/>
      <c r="B66" s="2" t="s">
        <v>130</v>
      </c>
      <c r="C66" s="19">
        <f>C19+C58</f>
        <v>21322.59</v>
      </c>
    </row>
  </sheetData>
  <mergeCells count="12">
    <mergeCell ref="A7:C7"/>
    <mergeCell ref="A8:C8"/>
    <mergeCell ref="A15:C15"/>
    <mergeCell ref="B9:C9"/>
    <mergeCell ref="A12:C12"/>
    <mergeCell ref="A13:C13"/>
    <mergeCell ref="A14:C14"/>
    <mergeCell ref="A2:C2"/>
    <mergeCell ref="A3:C3"/>
    <mergeCell ref="A4:C4"/>
    <mergeCell ref="A5:C5"/>
    <mergeCell ref="A6:C6"/>
  </mergeCells>
  <printOptions horizontalCentered="1"/>
  <pageMargins left="1.1811023622047245" right="0.59055118110236227" top="0.59055118110236227" bottom="0.59055118110236227" header="0.11811023622047245" footer="0.11811023622047245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25" zoomScaleNormal="100" workbookViewId="0">
      <selection activeCell="F21" sqref="F21:G21"/>
    </sheetView>
  </sheetViews>
  <sheetFormatPr defaultColWidth="9.140625" defaultRowHeight="15.75"/>
  <cols>
    <col min="1" max="1" width="28.140625" style="14" customWidth="1"/>
    <col min="2" max="2" width="41.85546875" style="14" customWidth="1"/>
    <col min="3" max="3" width="17.28515625" style="42" customWidth="1"/>
    <col min="4" max="4" width="17.85546875" style="14" customWidth="1"/>
    <col min="5" max="16384" width="9.140625" style="14"/>
  </cols>
  <sheetData>
    <row r="1" spans="1:4">
      <c r="A1" s="43"/>
      <c r="B1" s="1"/>
      <c r="C1" s="43"/>
      <c r="D1" s="134" t="s">
        <v>166</v>
      </c>
    </row>
    <row r="2" spans="1:4">
      <c r="A2" s="43"/>
      <c r="B2" s="168" t="s">
        <v>1</v>
      </c>
      <c r="C2" s="168"/>
      <c r="D2" s="171"/>
    </row>
    <row r="3" spans="1:4">
      <c r="A3" s="43"/>
      <c r="B3" s="168" t="s">
        <v>2</v>
      </c>
      <c r="C3" s="168"/>
      <c r="D3" s="171"/>
    </row>
    <row r="4" spans="1:4">
      <c r="A4" s="43"/>
      <c r="B4" s="168" t="s">
        <v>199</v>
      </c>
      <c r="C4" s="168"/>
      <c r="D4" s="171"/>
    </row>
    <row r="5" spans="1:4">
      <c r="A5" s="43"/>
      <c r="B5" s="168" t="s">
        <v>3</v>
      </c>
      <c r="C5" s="168"/>
      <c r="D5" s="171"/>
    </row>
    <row r="6" spans="1:4">
      <c r="A6" s="78"/>
      <c r="B6" s="168" t="s">
        <v>4</v>
      </c>
      <c r="C6" s="168"/>
      <c r="D6" s="171"/>
    </row>
    <row r="7" spans="1:4">
      <c r="A7" s="78"/>
      <c r="B7" s="168"/>
      <c r="C7" s="171"/>
      <c r="D7" s="171"/>
    </row>
    <row r="8" spans="1:4">
      <c r="A8" s="78"/>
      <c r="B8" s="168"/>
      <c r="C8" s="171"/>
      <c r="D8" s="171"/>
    </row>
    <row r="9" spans="1:4">
      <c r="A9" s="78"/>
      <c r="B9" s="1"/>
      <c r="C9" s="168"/>
      <c r="D9" s="168"/>
    </row>
    <row r="10" spans="1:4">
      <c r="A10" s="78"/>
      <c r="B10" s="79"/>
      <c r="C10" s="80"/>
      <c r="D10" s="80"/>
    </row>
    <row r="11" spans="1:4">
      <c r="A11" s="78"/>
      <c r="B11" s="79"/>
      <c r="C11" s="80"/>
      <c r="D11" s="80"/>
    </row>
    <row r="12" spans="1:4">
      <c r="A12" s="81"/>
      <c r="B12" s="82"/>
      <c r="C12" s="82"/>
      <c r="D12" s="81"/>
    </row>
    <row r="13" spans="1:4">
      <c r="A13" s="183" t="s">
        <v>24</v>
      </c>
      <c r="B13" s="183"/>
      <c r="C13" s="183"/>
      <c r="D13" s="182"/>
    </row>
    <row r="14" spans="1:4">
      <c r="A14" s="184" t="s">
        <v>25</v>
      </c>
      <c r="B14" s="184"/>
      <c r="C14" s="184"/>
      <c r="D14" s="182"/>
    </row>
    <row r="15" spans="1:4">
      <c r="A15" s="184" t="s">
        <v>167</v>
      </c>
      <c r="B15" s="184"/>
      <c r="C15" s="184"/>
      <c r="D15" s="182"/>
    </row>
    <row r="16" spans="1:4">
      <c r="A16" s="181" t="s">
        <v>198</v>
      </c>
      <c r="B16" s="181"/>
      <c r="C16" s="181"/>
      <c r="D16" s="182"/>
    </row>
    <row r="17" spans="1:7">
      <c r="A17" s="15"/>
      <c r="B17" s="15"/>
      <c r="C17" s="15"/>
    </row>
    <row r="18" spans="1:7">
      <c r="A18" s="175" t="s">
        <v>27</v>
      </c>
      <c r="B18" s="177" t="s">
        <v>28</v>
      </c>
      <c r="C18" s="179" t="s">
        <v>168</v>
      </c>
      <c r="D18" s="180"/>
    </row>
    <row r="19" spans="1:7">
      <c r="A19" s="176"/>
      <c r="B19" s="178"/>
      <c r="C19" s="142" t="s">
        <v>177</v>
      </c>
      <c r="D19" s="142" t="s">
        <v>196</v>
      </c>
    </row>
    <row r="20" spans="1:7">
      <c r="A20" s="17">
        <v>1</v>
      </c>
      <c r="B20" s="17">
        <v>2</v>
      </c>
      <c r="C20" s="17">
        <v>3</v>
      </c>
      <c r="D20" s="17">
        <v>4</v>
      </c>
    </row>
    <row r="21" spans="1:7" ht="31.5">
      <c r="A21" s="2" t="s">
        <v>30</v>
      </c>
      <c r="B21" s="18" t="s">
        <v>31</v>
      </c>
      <c r="C21" s="19">
        <f>C22+C24+C28+C36+C39+C52+C54</f>
        <v>6007.67</v>
      </c>
      <c r="D21" s="19">
        <f>D22+D24+D28+D36+D39+D52+D54</f>
        <v>6614.68</v>
      </c>
      <c r="F21" s="167"/>
      <c r="G21" s="167"/>
    </row>
    <row r="22" spans="1:7">
      <c r="A22" s="2" t="s">
        <v>32</v>
      </c>
      <c r="B22" s="18" t="s">
        <v>33</v>
      </c>
      <c r="C22" s="19">
        <f>SUM(C23)</f>
        <v>860.02</v>
      </c>
      <c r="D22" s="19">
        <f>SUM(D23)</f>
        <v>877.22</v>
      </c>
    </row>
    <row r="23" spans="1:7">
      <c r="A23" s="4" t="s">
        <v>34</v>
      </c>
      <c r="B23" s="166" t="s">
        <v>35</v>
      </c>
      <c r="C23" s="21">
        <v>860.02</v>
      </c>
      <c r="D23" s="21">
        <v>877.22</v>
      </c>
    </row>
    <row r="24" spans="1:7" ht="47.25">
      <c r="A24" s="2" t="s">
        <v>36</v>
      </c>
      <c r="B24" s="22" t="s">
        <v>37</v>
      </c>
      <c r="C24" s="19">
        <f>C25</f>
        <v>1326.36</v>
      </c>
      <c r="D24" s="19">
        <f>D25</f>
        <v>1326.36</v>
      </c>
    </row>
    <row r="25" spans="1:7" ht="47.25">
      <c r="A25" s="4" t="s">
        <v>38</v>
      </c>
      <c r="B25" s="20" t="s">
        <v>39</v>
      </c>
      <c r="C25" s="21">
        <v>1326.36</v>
      </c>
      <c r="D25" s="21">
        <v>1326.36</v>
      </c>
    </row>
    <row r="26" spans="1:7" ht="126" hidden="1">
      <c r="A26" s="57" t="s">
        <v>40</v>
      </c>
      <c r="B26" s="33" t="s">
        <v>41</v>
      </c>
      <c r="C26" s="34">
        <f>C27</f>
        <v>0</v>
      </c>
      <c r="D26" s="34">
        <f>D27</f>
        <v>0</v>
      </c>
    </row>
    <row r="27" spans="1:7" ht="189" hidden="1">
      <c r="A27" s="23" t="s">
        <v>142</v>
      </c>
      <c r="B27" s="24" t="s">
        <v>174</v>
      </c>
      <c r="C27" s="25">
        <v>0</v>
      </c>
      <c r="D27" s="25">
        <v>0</v>
      </c>
    </row>
    <row r="28" spans="1:7">
      <c r="A28" s="2" t="s">
        <v>42</v>
      </c>
      <c r="B28" s="22" t="s">
        <v>43</v>
      </c>
      <c r="C28" s="19">
        <f>C29+C31</f>
        <v>1442.53</v>
      </c>
      <c r="D28" s="19">
        <f>D29+D31</f>
        <v>1462.4999999999998</v>
      </c>
    </row>
    <row r="29" spans="1:7">
      <c r="A29" s="2" t="s">
        <v>44</v>
      </c>
      <c r="B29" s="22" t="s">
        <v>45</v>
      </c>
      <c r="C29" s="19">
        <f>SUM(C30)</f>
        <v>150.56</v>
      </c>
      <c r="D29" s="19">
        <f>SUM(D30)</f>
        <v>158.09</v>
      </c>
    </row>
    <row r="30" spans="1:7" ht="78.75">
      <c r="A30" s="4" t="s">
        <v>46</v>
      </c>
      <c r="B30" s="20" t="s">
        <v>47</v>
      </c>
      <c r="C30" s="21">
        <v>150.56</v>
      </c>
      <c r="D30" s="21">
        <v>158.09</v>
      </c>
    </row>
    <row r="31" spans="1:7">
      <c r="A31" s="2" t="s">
        <v>48</v>
      </c>
      <c r="B31" s="22" t="s">
        <v>49</v>
      </c>
      <c r="C31" s="19">
        <f>C32+C34</f>
        <v>1291.97</v>
      </c>
      <c r="D31" s="19">
        <f>D32+D34</f>
        <v>1304.4099999999999</v>
      </c>
    </row>
    <row r="32" spans="1:7">
      <c r="A32" s="4" t="s">
        <v>50</v>
      </c>
      <c r="B32" s="22" t="s">
        <v>51</v>
      </c>
      <c r="C32" s="19">
        <f>C33</f>
        <v>670</v>
      </c>
      <c r="D32" s="19">
        <f>D33</f>
        <v>670</v>
      </c>
    </row>
    <row r="33" spans="1:4" ht="63">
      <c r="A33" s="4" t="s">
        <v>52</v>
      </c>
      <c r="B33" s="26" t="s">
        <v>53</v>
      </c>
      <c r="C33" s="21">
        <v>670</v>
      </c>
      <c r="D33" s="21">
        <v>670</v>
      </c>
    </row>
    <row r="34" spans="1:4">
      <c r="A34" s="2" t="s">
        <v>54</v>
      </c>
      <c r="B34" s="22" t="s">
        <v>55</v>
      </c>
      <c r="C34" s="19">
        <f>C35</f>
        <v>621.97</v>
      </c>
      <c r="D34" s="19">
        <f>D35</f>
        <v>634.41</v>
      </c>
    </row>
    <row r="35" spans="1:4" ht="63">
      <c r="A35" s="4" t="s">
        <v>56</v>
      </c>
      <c r="B35" s="26" t="s">
        <v>57</v>
      </c>
      <c r="C35" s="21">
        <v>621.97</v>
      </c>
      <c r="D35" s="21">
        <v>634.41</v>
      </c>
    </row>
    <row r="36" spans="1:4">
      <c r="A36" s="2" t="s">
        <v>58</v>
      </c>
      <c r="B36" s="22" t="s">
        <v>59</v>
      </c>
      <c r="C36" s="19">
        <f>C37</f>
        <v>2.16</v>
      </c>
      <c r="D36" s="19">
        <f>D37</f>
        <v>2.1800000000000002</v>
      </c>
    </row>
    <row r="37" spans="1:4" ht="94.5">
      <c r="A37" s="2" t="s">
        <v>60</v>
      </c>
      <c r="B37" s="22" t="s">
        <v>61</v>
      </c>
      <c r="C37" s="19">
        <f>C38</f>
        <v>2.16</v>
      </c>
      <c r="D37" s="19">
        <f>D38</f>
        <v>2.1800000000000002</v>
      </c>
    </row>
    <row r="38" spans="1:4" ht="126">
      <c r="A38" s="4" t="s">
        <v>62</v>
      </c>
      <c r="B38" s="20" t="s">
        <v>63</v>
      </c>
      <c r="C38" s="21">
        <v>2.16</v>
      </c>
      <c r="D38" s="21">
        <v>2.1800000000000002</v>
      </c>
    </row>
    <row r="39" spans="1:4" ht="47.25">
      <c r="A39" s="2" t="s">
        <v>64</v>
      </c>
      <c r="B39" s="22" t="s">
        <v>65</v>
      </c>
      <c r="C39" s="19">
        <f>SUM(C40+C49)</f>
        <v>2376.6000000000004</v>
      </c>
      <c r="D39" s="19">
        <f>SUM(D40+D49)</f>
        <v>2946.42</v>
      </c>
    </row>
    <row r="40" spans="1:4" ht="157.5">
      <c r="A40" s="2" t="s">
        <v>66</v>
      </c>
      <c r="B40" s="22" t="s">
        <v>67</v>
      </c>
      <c r="C40" s="19">
        <f>C43+C47+C41</f>
        <v>2145.11</v>
      </c>
      <c r="D40" s="19">
        <f>D43+D47+D41</f>
        <v>2726.42</v>
      </c>
    </row>
    <row r="41" spans="1:4" ht="141.75">
      <c r="A41" s="138" t="s">
        <v>191</v>
      </c>
      <c r="B41" s="140" t="s">
        <v>193</v>
      </c>
      <c r="C41" s="19">
        <f>C42</f>
        <v>0.13</v>
      </c>
      <c r="D41" s="19">
        <f>D42</f>
        <v>0.13</v>
      </c>
    </row>
    <row r="42" spans="1:4" ht="110.25">
      <c r="A42" s="139" t="s">
        <v>192</v>
      </c>
      <c r="B42" s="141" t="s">
        <v>194</v>
      </c>
      <c r="C42" s="21">
        <v>0.13</v>
      </c>
      <c r="D42" s="21">
        <v>0.13</v>
      </c>
    </row>
    <row r="43" spans="1:4" ht="157.5">
      <c r="A43" s="2" t="s">
        <v>68</v>
      </c>
      <c r="B43" s="22" t="s">
        <v>176</v>
      </c>
      <c r="C43" s="19">
        <f>C44</f>
        <v>1871.21</v>
      </c>
      <c r="D43" s="19">
        <f>D44</f>
        <v>2452.52</v>
      </c>
    </row>
    <row r="44" spans="1:4" ht="126">
      <c r="A44" s="2" t="s">
        <v>69</v>
      </c>
      <c r="B44" s="22" t="s">
        <v>70</v>
      </c>
      <c r="C44" s="27">
        <f>C45+C46</f>
        <v>1871.21</v>
      </c>
      <c r="D44" s="27">
        <f>D45+D46</f>
        <v>2452.52</v>
      </c>
    </row>
    <row r="45" spans="1:4" ht="173.25">
      <c r="A45" s="29" t="s">
        <v>71</v>
      </c>
      <c r="B45" s="26" t="s">
        <v>72</v>
      </c>
      <c r="C45" s="28">
        <v>1345</v>
      </c>
      <c r="D45" s="28">
        <v>1900</v>
      </c>
    </row>
    <row r="46" spans="1:4" ht="126">
      <c r="A46" s="4" t="s">
        <v>73</v>
      </c>
      <c r="B46" s="20" t="s">
        <v>74</v>
      </c>
      <c r="C46" s="28">
        <v>526.21</v>
      </c>
      <c r="D46" s="28">
        <v>552.52</v>
      </c>
    </row>
    <row r="47" spans="1:4" ht="63">
      <c r="A47" s="2" t="s">
        <v>75</v>
      </c>
      <c r="B47" s="22" t="s">
        <v>76</v>
      </c>
      <c r="C47" s="19">
        <f>C48</f>
        <v>273.77</v>
      </c>
      <c r="D47" s="19">
        <f>D48</f>
        <v>273.77</v>
      </c>
    </row>
    <row r="48" spans="1:4" ht="63">
      <c r="A48" s="29" t="s">
        <v>77</v>
      </c>
      <c r="B48" s="26" t="s">
        <v>78</v>
      </c>
      <c r="C48" s="21">
        <v>273.77</v>
      </c>
      <c r="D48" s="21">
        <v>273.77</v>
      </c>
    </row>
    <row r="49" spans="1:4" ht="141.75">
      <c r="A49" s="2" t="s">
        <v>79</v>
      </c>
      <c r="B49" s="22" t="s">
        <v>80</v>
      </c>
      <c r="C49" s="19">
        <f>C50</f>
        <v>231.49</v>
      </c>
      <c r="D49" s="19">
        <f>D50</f>
        <v>220</v>
      </c>
    </row>
    <row r="50" spans="1:4" ht="141.75">
      <c r="A50" s="30" t="s">
        <v>81</v>
      </c>
      <c r="B50" s="31" t="s">
        <v>82</v>
      </c>
      <c r="C50" s="19">
        <f>C51</f>
        <v>231.49</v>
      </c>
      <c r="D50" s="19">
        <f>D51</f>
        <v>220</v>
      </c>
    </row>
    <row r="51" spans="1:4" ht="126">
      <c r="A51" s="4" t="s">
        <v>83</v>
      </c>
      <c r="B51" s="20" t="s">
        <v>84</v>
      </c>
      <c r="C51" s="21">
        <v>231.49</v>
      </c>
      <c r="D51" s="21">
        <v>220</v>
      </c>
    </row>
    <row r="52" spans="1:4" ht="31.5" hidden="1">
      <c r="A52" s="32" t="s">
        <v>85</v>
      </c>
      <c r="B52" s="33" t="s">
        <v>86</v>
      </c>
      <c r="C52" s="34">
        <f>C53</f>
        <v>0</v>
      </c>
      <c r="D52" s="34">
        <f>D53</f>
        <v>0</v>
      </c>
    </row>
    <row r="53" spans="1:4" ht="47.25" hidden="1">
      <c r="A53" s="35" t="s">
        <v>87</v>
      </c>
      <c r="B53" s="36" t="s">
        <v>88</v>
      </c>
      <c r="C53" s="37">
        <v>0</v>
      </c>
      <c r="D53" s="37">
        <v>0</v>
      </c>
    </row>
    <row r="54" spans="1:4" ht="31.5" hidden="1">
      <c r="A54" s="83" t="s">
        <v>89</v>
      </c>
      <c r="B54" s="84" t="s">
        <v>90</v>
      </c>
      <c r="C54" s="34">
        <f>C57</f>
        <v>0</v>
      </c>
      <c r="D54" s="34">
        <f>D57</f>
        <v>0</v>
      </c>
    </row>
    <row r="55" spans="1:4" ht="126" hidden="1">
      <c r="A55" s="32" t="s">
        <v>91</v>
      </c>
      <c r="B55" s="33" t="s">
        <v>169</v>
      </c>
      <c r="C55" s="34"/>
      <c r="D55" s="34"/>
    </row>
    <row r="56" spans="1:4" ht="157.5" hidden="1">
      <c r="A56" s="85" t="s">
        <v>92</v>
      </c>
      <c r="B56" s="24" t="s">
        <v>170</v>
      </c>
      <c r="C56" s="34"/>
      <c r="D56" s="34"/>
    </row>
    <row r="57" spans="1:4" ht="157.5" hidden="1">
      <c r="A57" s="86" t="s">
        <v>93</v>
      </c>
      <c r="B57" s="87" t="s">
        <v>94</v>
      </c>
      <c r="C57" s="34">
        <f>C58</f>
        <v>0</v>
      </c>
      <c r="D57" s="34">
        <f>D58</f>
        <v>0</v>
      </c>
    </row>
    <row r="58" spans="1:4" ht="157.5" hidden="1">
      <c r="A58" s="35" t="s">
        <v>95</v>
      </c>
      <c r="B58" s="35" t="s">
        <v>96</v>
      </c>
      <c r="C58" s="25">
        <v>0</v>
      </c>
      <c r="D58" s="25">
        <v>0</v>
      </c>
    </row>
    <row r="59" spans="1:4">
      <c r="A59" s="2" t="s">
        <v>97</v>
      </c>
      <c r="B59" s="18" t="s">
        <v>98</v>
      </c>
      <c r="C59" s="19">
        <f>C60+C67</f>
        <v>15297.04</v>
      </c>
      <c r="D59" s="19">
        <f>D60+D67</f>
        <v>15586.800000000001</v>
      </c>
    </row>
    <row r="60" spans="1:4" ht="47.25">
      <c r="A60" s="2" t="s">
        <v>99</v>
      </c>
      <c r="B60" s="22" t="s">
        <v>100</v>
      </c>
      <c r="C60" s="19">
        <f>C61+C62+C65+C66</f>
        <v>15297.04</v>
      </c>
      <c r="D60" s="19">
        <f>D61+D62+D65+D66</f>
        <v>15586.800000000001</v>
      </c>
    </row>
    <row r="61" spans="1:4" ht="31.5">
      <c r="A61" s="38" t="s">
        <v>101</v>
      </c>
      <c r="B61" s="39" t="s">
        <v>102</v>
      </c>
      <c r="C61" s="19">
        <f>'прил безвоз 6'!C19</f>
        <v>9831.94</v>
      </c>
      <c r="D61" s="19">
        <f>'прил безвоз 6'!D19</f>
        <v>10121.700000000001</v>
      </c>
    </row>
    <row r="62" spans="1:4" s="42" customFormat="1" ht="47.25" hidden="1">
      <c r="A62" s="2" t="s">
        <v>103</v>
      </c>
      <c r="B62" s="136" t="s">
        <v>104</v>
      </c>
      <c r="C62" s="19">
        <f>'прил безвоз 6'!C22</f>
        <v>0</v>
      </c>
      <c r="D62" s="19">
        <f>'прил безвоз 6'!D22</f>
        <v>0</v>
      </c>
    </row>
    <row r="63" spans="1:4" hidden="1">
      <c r="A63" s="32" t="s">
        <v>109</v>
      </c>
      <c r="B63" s="33" t="s">
        <v>110</v>
      </c>
      <c r="C63" s="34"/>
      <c r="D63" s="34"/>
    </row>
    <row r="64" spans="1:4" ht="31.5" hidden="1">
      <c r="A64" s="88" t="s">
        <v>111</v>
      </c>
      <c r="B64" s="58" t="s">
        <v>112</v>
      </c>
      <c r="C64" s="25"/>
      <c r="D64" s="25"/>
    </row>
    <row r="65" spans="1:4" s="42" customFormat="1" ht="31.5" hidden="1">
      <c r="A65" s="2" t="s">
        <v>113</v>
      </c>
      <c r="B65" s="40" t="s">
        <v>114</v>
      </c>
      <c r="C65" s="19">
        <f>'прил безвоз 6'!C31</f>
        <v>0</v>
      </c>
      <c r="D65" s="19">
        <f>'прил безвоз 6'!D31</f>
        <v>0</v>
      </c>
    </row>
    <row r="66" spans="1:4">
      <c r="A66" s="2" t="s">
        <v>120</v>
      </c>
      <c r="B66" s="22" t="s">
        <v>121</v>
      </c>
      <c r="C66" s="19">
        <f>'прил безвоз 6'!C36</f>
        <v>5465.1</v>
      </c>
      <c r="D66" s="19">
        <f>'прил безвоз 6'!D36</f>
        <v>5465.1</v>
      </c>
    </row>
    <row r="67" spans="1:4" ht="94.5" hidden="1">
      <c r="A67" s="89" t="s">
        <v>143</v>
      </c>
      <c r="B67" s="90" t="s">
        <v>144</v>
      </c>
      <c r="C67" s="91">
        <f>C68</f>
        <v>0</v>
      </c>
      <c r="D67" s="91">
        <f>D68</f>
        <v>0</v>
      </c>
    </row>
    <row r="68" spans="1:4" ht="157.5" hidden="1">
      <c r="A68" s="89" t="s">
        <v>145</v>
      </c>
      <c r="B68" s="92" t="s">
        <v>146</v>
      </c>
      <c r="C68" s="91"/>
      <c r="D68" s="91"/>
    </row>
    <row r="69" spans="1:4">
      <c r="A69" s="4"/>
      <c r="B69" s="2" t="s">
        <v>130</v>
      </c>
      <c r="C69" s="19">
        <f>C21+C59</f>
        <v>21304.71</v>
      </c>
      <c r="D69" s="19">
        <f>D21+D59</f>
        <v>22201.480000000003</v>
      </c>
    </row>
  </sheetData>
  <mergeCells count="15">
    <mergeCell ref="B2:D2"/>
    <mergeCell ref="A18:A19"/>
    <mergeCell ref="B18:B19"/>
    <mergeCell ref="C18:D18"/>
    <mergeCell ref="A16:D16"/>
    <mergeCell ref="B7:D7"/>
    <mergeCell ref="B8:D8"/>
    <mergeCell ref="A13:D13"/>
    <mergeCell ref="A14:D14"/>
    <mergeCell ref="A15:D15"/>
    <mergeCell ref="B3:D3"/>
    <mergeCell ref="B4:D4"/>
    <mergeCell ref="B6:D6"/>
    <mergeCell ref="C9:D9"/>
    <mergeCell ref="B5:D5"/>
  </mergeCells>
  <printOptions horizontalCentered="1"/>
  <pageMargins left="1.1811023622047245" right="0.59055118110236227" top="0.59055118110236227" bottom="0.41" header="0.11811023622047245" footer="0.11811023622047245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C53"/>
  <sheetViews>
    <sheetView topLeftCell="A19" zoomScaleNormal="100" zoomScaleSheetLayoutView="90" workbookViewId="0">
      <selection activeCell="C54" sqref="C54"/>
    </sheetView>
  </sheetViews>
  <sheetFormatPr defaultColWidth="9.140625" defaultRowHeight="15.75"/>
  <cols>
    <col min="1" max="1" width="28" style="43" customWidth="1"/>
    <col min="2" max="2" width="49" style="43" customWidth="1"/>
    <col min="3" max="3" width="16.85546875" style="43" customWidth="1"/>
    <col min="4" max="5" width="9.140625" style="43"/>
    <col min="6" max="6" width="9.5703125" style="43" bestFit="1" customWidth="1"/>
    <col min="7" max="16384" width="9.140625" style="43"/>
  </cols>
  <sheetData>
    <row r="1" spans="1:3">
      <c r="A1" s="1"/>
      <c r="C1" s="134" t="s">
        <v>131</v>
      </c>
    </row>
    <row r="2" spans="1:3">
      <c r="A2" s="168" t="s">
        <v>1</v>
      </c>
      <c r="B2" s="168"/>
      <c r="C2" s="171"/>
    </row>
    <row r="3" spans="1:3">
      <c r="A3" s="168" t="s">
        <v>2</v>
      </c>
      <c r="B3" s="168"/>
      <c r="C3" s="171"/>
    </row>
    <row r="4" spans="1:3">
      <c r="A4" s="168" t="s">
        <v>199</v>
      </c>
      <c r="B4" s="168"/>
      <c r="C4" s="171"/>
    </row>
    <row r="5" spans="1:3">
      <c r="A5" s="168" t="s">
        <v>3</v>
      </c>
      <c r="B5" s="168"/>
      <c r="C5" s="171"/>
    </row>
    <row r="6" spans="1:3">
      <c r="A6" s="168" t="s">
        <v>4</v>
      </c>
      <c r="B6" s="168"/>
      <c r="C6" s="171"/>
    </row>
    <row r="7" spans="1:3">
      <c r="A7" s="168"/>
      <c r="B7" s="171"/>
      <c r="C7" s="171"/>
    </row>
    <row r="8" spans="1:3">
      <c r="A8" s="168"/>
      <c r="B8" s="171"/>
      <c r="C8" s="171"/>
    </row>
    <row r="9" spans="1:3">
      <c r="A9" s="1"/>
      <c r="B9" s="168"/>
      <c r="C9" s="168"/>
    </row>
    <row r="10" spans="1:3">
      <c r="B10" s="70"/>
      <c r="C10" s="70"/>
    </row>
    <row r="11" spans="1:3">
      <c r="B11" s="70"/>
      <c r="C11" s="70"/>
    </row>
    <row r="12" spans="1:3">
      <c r="B12" s="46"/>
      <c r="C12" s="46"/>
    </row>
    <row r="13" spans="1:3">
      <c r="A13" s="187" t="s">
        <v>98</v>
      </c>
      <c r="B13" s="188"/>
      <c r="C13" s="188"/>
    </row>
    <row r="14" spans="1:3">
      <c r="A14" s="187" t="s">
        <v>197</v>
      </c>
      <c r="B14" s="188"/>
      <c r="C14" s="188"/>
    </row>
    <row r="15" spans="1:3">
      <c r="A15" s="47"/>
    </row>
    <row r="16" spans="1:3">
      <c r="A16" s="119" t="s">
        <v>132</v>
      </c>
      <c r="B16" s="185" t="s">
        <v>28</v>
      </c>
      <c r="C16" s="48" t="s">
        <v>133</v>
      </c>
    </row>
    <row r="17" spans="1:3">
      <c r="A17" s="120" t="s">
        <v>134</v>
      </c>
      <c r="B17" s="186"/>
      <c r="C17" s="49" t="s">
        <v>135</v>
      </c>
    </row>
    <row r="18" spans="1:3">
      <c r="A18" s="50">
        <v>1</v>
      </c>
      <c r="B18" s="50">
        <v>2</v>
      </c>
      <c r="C18" s="50">
        <v>3</v>
      </c>
    </row>
    <row r="19" spans="1:3">
      <c r="A19" s="38" t="s">
        <v>97</v>
      </c>
      <c r="B19" s="51" t="s">
        <v>98</v>
      </c>
      <c r="C19" s="66">
        <f>C20+C47+C51</f>
        <v>15006.7</v>
      </c>
    </row>
    <row r="20" spans="1:3" ht="47.25">
      <c r="A20" s="38" t="s">
        <v>99</v>
      </c>
      <c r="B20" s="40" t="s">
        <v>100</v>
      </c>
      <c r="C20" s="66">
        <f>C21+C24+C37+C42</f>
        <v>15006.7</v>
      </c>
    </row>
    <row r="21" spans="1:3" ht="31.5">
      <c r="A21" s="52" t="s">
        <v>101</v>
      </c>
      <c r="B21" s="53" t="s">
        <v>102</v>
      </c>
      <c r="C21" s="66">
        <f>C22</f>
        <v>9541.6</v>
      </c>
    </row>
    <row r="22" spans="1:3" ht="63">
      <c r="A22" s="106" t="s">
        <v>159</v>
      </c>
      <c r="B22" s="106" t="s">
        <v>160</v>
      </c>
      <c r="C22" s="65">
        <f>C23</f>
        <v>9541.6</v>
      </c>
    </row>
    <row r="23" spans="1:3" ht="47.25">
      <c r="A23" s="17" t="s">
        <v>158</v>
      </c>
      <c r="B23" s="71" t="s">
        <v>157</v>
      </c>
      <c r="C23" s="67">
        <f>7388+2153.6</f>
        <v>9541.6</v>
      </c>
    </row>
    <row r="24" spans="1:3" s="68" customFormat="1" ht="47.25" hidden="1">
      <c r="A24" s="157" t="s">
        <v>103</v>
      </c>
      <c r="B24" s="158" t="s">
        <v>104</v>
      </c>
      <c r="C24" s="159">
        <f>C25+C29+C27</f>
        <v>0</v>
      </c>
    </row>
    <row r="25" spans="1:3" s="68" customFormat="1" ht="126" hidden="1">
      <c r="A25" s="124" t="s">
        <v>105</v>
      </c>
      <c r="B25" s="125" t="s">
        <v>106</v>
      </c>
      <c r="C25" s="126">
        <f>C26</f>
        <v>0</v>
      </c>
    </row>
    <row r="26" spans="1:3" s="68" customFormat="1" ht="126" hidden="1">
      <c r="A26" s="127" t="s">
        <v>107</v>
      </c>
      <c r="B26" s="128" t="s">
        <v>108</v>
      </c>
      <c r="C26" s="129"/>
    </row>
    <row r="27" spans="1:3" s="68" customFormat="1" ht="47.25" hidden="1">
      <c r="A27" s="99" t="s">
        <v>152</v>
      </c>
      <c r="B27" s="100" t="s">
        <v>153</v>
      </c>
      <c r="C27" s="101">
        <f>C28</f>
        <v>0</v>
      </c>
    </row>
    <row r="28" spans="1:3" s="68" customFormat="1" ht="47.25" hidden="1">
      <c r="A28" s="102" t="s">
        <v>151</v>
      </c>
      <c r="B28" s="103" t="s">
        <v>150</v>
      </c>
      <c r="C28" s="37"/>
    </row>
    <row r="29" spans="1:3" s="68" customFormat="1" hidden="1">
      <c r="A29" s="124" t="s">
        <v>109</v>
      </c>
      <c r="B29" s="144" t="s">
        <v>110</v>
      </c>
      <c r="C29" s="126">
        <f>C30+C32+C35+C31+C33+C34+C36</f>
        <v>0</v>
      </c>
    </row>
    <row r="30" spans="1:3" s="68" customFormat="1" ht="94.5" hidden="1">
      <c r="A30" s="45" t="s">
        <v>111</v>
      </c>
      <c r="B30" s="44" t="s">
        <v>136</v>
      </c>
      <c r="C30" s="54">
        <v>0</v>
      </c>
    </row>
    <row r="31" spans="1:3" s="68" customFormat="1" ht="126" hidden="1">
      <c r="A31" s="127" t="s">
        <v>111</v>
      </c>
      <c r="B31" s="147" t="s">
        <v>179</v>
      </c>
      <c r="C31" s="129"/>
    </row>
    <row r="32" spans="1:3" s="68" customFormat="1" ht="78.75" hidden="1">
      <c r="A32" s="55" t="s">
        <v>111</v>
      </c>
      <c r="B32" s="44" t="s">
        <v>137</v>
      </c>
      <c r="C32" s="54">
        <v>0</v>
      </c>
    </row>
    <row r="33" spans="1:3" s="68" customFormat="1" ht="63" hidden="1">
      <c r="A33" s="55" t="s">
        <v>111</v>
      </c>
      <c r="B33" s="44" t="s">
        <v>138</v>
      </c>
      <c r="C33" s="54">
        <v>0</v>
      </c>
    </row>
    <row r="34" spans="1:3" s="68" customFormat="1" ht="141.75" hidden="1">
      <c r="A34" s="130" t="s">
        <v>111</v>
      </c>
      <c r="B34" s="147" t="s">
        <v>182</v>
      </c>
      <c r="C34" s="129"/>
    </row>
    <row r="35" spans="1:3" s="68" customFormat="1" ht="47.25" hidden="1">
      <c r="A35" s="130" t="s">
        <v>111</v>
      </c>
      <c r="B35" s="131" t="s">
        <v>181</v>
      </c>
      <c r="C35" s="63"/>
    </row>
    <row r="36" spans="1:3" s="68" customFormat="1" ht="78.75" hidden="1">
      <c r="A36" s="130" t="s">
        <v>111</v>
      </c>
      <c r="B36" s="131" t="s">
        <v>178</v>
      </c>
      <c r="C36" s="63"/>
    </row>
    <row r="37" spans="1:3" s="68" customFormat="1" ht="31.5" hidden="1">
      <c r="A37" s="148" t="s">
        <v>113</v>
      </c>
      <c r="B37" s="144" t="s">
        <v>114</v>
      </c>
      <c r="C37" s="126">
        <f>C40+C38</f>
        <v>0</v>
      </c>
    </row>
    <row r="38" spans="1:3" s="68" customFormat="1" ht="47.25" hidden="1">
      <c r="A38" s="149" t="s">
        <v>115</v>
      </c>
      <c r="B38" s="150" t="s">
        <v>116</v>
      </c>
      <c r="C38" s="151">
        <f>C39</f>
        <v>0</v>
      </c>
    </row>
    <row r="39" spans="1:3" s="68" customFormat="1" ht="47.25" hidden="1">
      <c r="A39" s="152" t="s">
        <v>117</v>
      </c>
      <c r="B39" s="153" t="s">
        <v>139</v>
      </c>
      <c r="C39" s="154"/>
    </row>
    <row r="40" spans="1:3" s="68" customFormat="1" ht="81" hidden="1" customHeight="1">
      <c r="A40" s="124" t="s">
        <v>118</v>
      </c>
      <c r="B40" s="155" t="s">
        <v>183</v>
      </c>
      <c r="C40" s="126">
        <f>C41</f>
        <v>0</v>
      </c>
    </row>
    <row r="41" spans="1:3" s="68" customFormat="1" ht="73.5" hidden="1" customHeight="1">
      <c r="A41" s="127" t="s">
        <v>119</v>
      </c>
      <c r="B41" s="156" t="s">
        <v>180</v>
      </c>
      <c r="C41" s="129"/>
    </row>
    <row r="42" spans="1:3">
      <c r="A42" s="38" t="s">
        <v>120</v>
      </c>
      <c r="B42" s="40" t="s">
        <v>121</v>
      </c>
      <c r="C42" s="66">
        <f>C45+C43</f>
        <v>5465.1</v>
      </c>
    </row>
    <row r="43" spans="1:3" s="68" customFormat="1" ht="78.75" hidden="1">
      <c r="A43" s="59" t="s">
        <v>122</v>
      </c>
      <c r="B43" s="60" t="s">
        <v>123</v>
      </c>
      <c r="C43" s="64">
        <f>C44</f>
        <v>0</v>
      </c>
    </row>
    <row r="44" spans="1:3" s="68" customFormat="1" ht="78.75" hidden="1">
      <c r="A44" s="61" t="s">
        <v>124</v>
      </c>
      <c r="B44" s="62" t="s">
        <v>125</v>
      </c>
      <c r="C44" s="63"/>
    </row>
    <row r="45" spans="1:3" ht="29.25">
      <c r="A45" s="38" t="s">
        <v>126</v>
      </c>
      <c r="B45" s="108" t="s">
        <v>127</v>
      </c>
      <c r="C45" s="66">
        <f>C46</f>
        <v>5465.1</v>
      </c>
    </row>
    <row r="46" spans="1:3" ht="31.5">
      <c r="A46" s="109" t="s">
        <v>128</v>
      </c>
      <c r="B46" s="41" t="s">
        <v>129</v>
      </c>
      <c r="C46" s="110">
        <v>5465.1</v>
      </c>
    </row>
    <row r="47" spans="1:3" s="68" customFormat="1" ht="78.75" hidden="1">
      <c r="A47" s="89" t="s">
        <v>143</v>
      </c>
      <c r="B47" s="90" t="s">
        <v>144</v>
      </c>
      <c r="C47" s="91">
        <f>C48</f>
        <v>0</v>
      </c>
    </row>
    <row r="48" spans="1:3" s="68" customFormat="1" ht="126" hidden="1">
      <c r="A48" s="89" t="s">
        <v>145</v>
      </c>
      <c r="B48" s="92" t="s">
        <v>146</v>
      </c>
      <c r="C48" s="91">
        <f>C49</f>
        <v>0</v>
      </c>
    </row>
    <row r="49" spans="1:3" s="68" customFormat="1" ht="126" hidden="1">
      <c r="A49" s="89" t="s">
        <v>147</v>
      </c>
      <c r="B49" s="92" t="s">
        <v>148</v>
      </c>
      <c r="C49" s="91">
        <f>C50</f>
        <v>0</v>
      </c>
    </row>
    <row r="50" spans="1:3" s="68" customFormat="1" ht="78.75" hidden="1">
      <c r="A50" s="160" t="s">
        <v>149</v>
      </c>
      <c r="B50" s="161" t="s">
        <v>141</v>
      </c>
      <c r="C50" s="162"/>
    </row>
    <row r="51" spans="1:3" s="68" customFormat="1" ht="47.25" hidden="1">
      <c r="A51" s="89" t="s">
        <v>185</v>
      </c>
      <c r="B51" s="144" t="s">
        <v>186</v>
      </c>
      <c r="C51" s="91">
        <f>C52</f>
        <v>0</v>
      </c>
    </row>
    <row r="52" spans="1:3" s="68" customFormat="1" ht="63" hidden="1">
      <c r="A52" s="89" t="s">
        <v>187</v>
      </c>
      <c r="B52" s="144" t="s">
        <v>188</v>
      </c>
      <c r="C52" s="91">
        <f>C53</f>
        <v>0</v>
      </c>
    </row>
    <row r="53" spans="1:3" s="68" customFormat="1" ht="63" hidden="1">
      <c r="A53" s="127" t="s">
        <v>189</v>
      </c>
      <c r="B53" s="147" t="s">
        <v>190</v>
      </c>
      <c r="C53" s="162"/>
    </row>
  </sheetData>
  <mergeCells count="11">
    <mergeCell ref="A2:C2"/>
    <mergeCell ref="A3:C3"/>
    <mergeCell ref="A4:C4"/>
    <mergeCell ref="A5:C5"/>
    <mergeCell ref="A6:C6"/>
    <mergeCell ref="A7:C7"/>
    <mergeCell ref="A8:C8"/>
    <mergeCell ref="B16:B17"/>
    <mergeCell ref="B9:C9"/>
    <mergeCell ref="A13:C13"/>
    <mergeCell ref="A14:C14"/>
  </mergeCells>
  <printOptions horizontalCentered="1"/>
  <pageMargins left="0.98425196850393704" right="0.39370078740157483" top="0.39370078740157483" bottom="0.59055118110236227" header="0.51181102362204722" footer="0.51181102362204722"/>
  <pageSetup paperSize="9" scale="87" fitToHeight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41"/>
  <sheetViews>
    <sheetView topLeftCell="A7" zoomScaleSheetLayoutView="80" workbookViewId="0">
      <selection activeCell="C40" sqref="C40:D40"/>
    </sheetView>
  </sheetViews>
  <sheetFormatPr defaultColWidth="9.140625" defaultRowHeight="15.75"/>
  <cols>
    <col min="1" max="1" width="28" style="43" customWidth="1"/>
    <col min="2" max="2" width="49" style="43" customWidth="1"/>
    <col min="3" max="3" width="18.42578125" style="43" customWidth="1"/>
    <col min="4" max="4" width="17" style="43" customWidth="1"/>
    <col min="5" max="5" width="9.140625" style="43"/>
    <col min="6" max="6" width="9.5703125" style="43" bestFit="1" customWidth="1"/>
    <col min="7" max="16384" width="9.140625" style="43"/>
  </cols>
  <sheetData>
    <row r="1" spans="1:4">
      <c r="B1" s="1"/>
      <c r="D1" s="134" t="s">
        <v>161</v>
      </c>
    </row>
    <row r="2" spans="1:4">
      <c r="B2" s="168" t="s">
        <v>1</v>
      </c>
      <c r="C2" s="168"/>
      <c r="D2" s="171"/>
    </row>
    <row r="3" spans="1:4">
      <c r="B3" s="168" t="s">
        <v>2</v>
      </c>
      <c r="C3" s="168"/>
      <c r="D3" s="171"/>
    </row>
    <row r="4" spans="1:4">
      <c r="B4" s="168" t="s">
        <v>199</v>
      </c>
      <c r="C4" s="168"/>
      <c r="D4" s="171"/>
    </row>
    <row r="5" spans="1:4">
      <c r="B5" s="168" t="s">
        <v>3</v>
      </c>
      <c r="C5" s="168"/>
      <c r="D5" s="171"/>
    </row>
    <row r="6" spans="1:4">
      <c r="B6" s="168" t="s">
        <v>4</v>
      </c>
      <c r="C6" s="168"/>
      <c r="D6" s="171"/>
    </row>
    <row r="7" spans="1:4">
      <c r="B7" s="168"/>
      <c r="C7" s="171"/>
      <c r="D7" s="171"/>
    </row>
    <row r="8" spans="1:4">
      <c r="B8" s="168"/>
      <c r="C8" s="171"/>
      <c r="D8" s="171"/>
    </row>
    <row r="9" spans="1:4">
      <c r="A9" s="72"/>
      <c r="B9" s="1"/>
      <c r="C9" s="168"/>
      <c r="D9" s="168"/>
    </row>
    <row r="10" spans="1:4">
      <c r="A10" s="72"/>
      <c r="B10" s="1"/>
      <c r="C10" s="132"/>
      <c r="D10" s="132"/>
    </row>
    <row r="11" spans="1:4">
      <c r="A11" s="193" t="s">
        <v>98</v>
      </c>
      <c r="B11" s="194"/>
      <c r="C11" s="194"/>
      <c r="D11" s="195"/>
    </row>
    <row r="12" spans="1:4">
      <c r="A12" s="193" t="s">
        <v>198</v>
      </c>
      <c r="B12" s="194"/>
      <c r="C12" s="194"/>
      <c r="D12" s="195"/>
    </row>
    <row r="13" spans="1:4" ht="16.5" thickBot="1">
      <c r="A13" s="47"/>
    </row>
    <row r="14" spans="1:4">
      <c r="A14" s="73" t="s">
        <v>132</v>
      </c>
      <c r="B14" s="189" t="s">
        <v>28</v>
      </c>
      <c r="C14" s="191" t="s">
        <v>162</v>
      </c>
      <c r="D14" s="192"/>
    </row>
    <row r="15" spans="1:4" ht="16.5" customHeight="1">
      <c r="A15" s="74" t="s">
        <v>134</v>
      </c>
      <c r="B15" s="190"/>
      <c r="C15" s="75">
        <v>2024</v>
      </c>
      <c r="D15" s="76">
        <v>2025</v>
      </c>
    </row>
    <row r="16" spans="1:4">
      <c r="A16" s="50">
        <v>1</v>
      </c>
      <c r="B16" s="50">
        <v>2</v>
      </c>
      <c r="C16" s="50">
        <v>3</v>
      </c>
      <c r="D16" s="50">
        <v>4</v>
      </c>
    </row>
    <row r="17" spans="1:6">
      <c r="A17" s="38" t="s">
        <v>97</v>
      </c>
      <c r="B17" s="51" t="s">
        <v>98</v>
      </c>
      <c r="C17" s="66">
        <f>SUM(C18)</f>
        <v>15297.04</v>
      </c>
      <c r="D17" s="66">
        <f>SUM(D18)</f>
        <v>15586.800000000001</v>
      </c>
    </row>
    <row r="18" spans="1:6" ht="47.25">
      <c r="A18" s="38" t="s">
        <v>99</v>
      </c>
      <c r="B18" s="40" t="s">
        <v>100</v>
      </c>
      <c r="C18" s="66">
        <f>C19+C22+C31+C36</f>
        <v>15297.04</v>
      </c>
      <c r="D18" s="66">
        <f>D19+D22+D31+D36</f>
        <v>15586.800000000001</v>
      </c>
    </row>
    <row r="19" spans="1:6" s="68" customFormat="1" ht="31.5">
      <c r="A19" s="52" t="s">
        <v>101</v>
      </c>
      <c r="B19" s="53" t="s">
        <v>102</v>
      </c>
      <c r="C19" s="66">
        <f>C20</f>
        <v>9831.94</v>
      </c>
      <c r="D19" s="66">
        <f>D20</f>
        <v>10121.700000000001</v>
      </c>
    </row>
    <row r="20" spans="1:6" s="68" customFormat="1" ht="64.5" customHeight="1">
      <c r="A20" s="106" t="s">
        <v>159</v>
      </c>
      <c r="B20" s="106" t="s">
        <v>160</v>
      </c>
      <c r="C20" s="107">
        <f>C21</f>
        <v>9831.94</v>
      </c>
      <c r="D20" s="107">
        <f>D21</f>
        <v>10121.700000000001</v>
      </c>
    </row>
    <row r="21" spans="1:6" s="68" customFormat="1" ht="53.25" customHeight="1">
      <c r="A21" s="17" t="s">
        <v>158</v>
      </c>
      <c r="B21" s="71" t="s">
        <v>157</v>
      </c>
      <c r="C21" s="67">
        <f>7607.91+2224.03</f>
        <v>9831.94</v>
      </c>
      <c r="D21" s="67">
        <f>7820.5+2301.2</f>
        <v>10121.700000000001</v>
      </c>
      <c r="F21" s="97"/>
    </row>
    <row r="22" spans="1:6" s="68" customFormat="1" ht="45.75" hidden="1" customHeight="1">
      <c r="A22" s="59" t="s">
        <v>103</v>
      </c>
      <c r="B22" s="143" t="s">
        <v>104</v>
      </c>
      <c r="C22" s="64">
        <f>C23+C25</f>
        <v>0</v>
      </c>
      <c r="D22" s="64">
        <f>D23+D25</f>
        <v>0</v>
      </c>
    </row>
    <row r="23" spans="1:6" s="68" customFormat="1" ht="112.5" hidden="1" customHeight="1">
      <c r="A23" s="59" t="s">
        <v>105</v>
      </c>
      <c r="B23" s="104" t="s">
        <v>106</v>
      </c>
      <c r="C23" s="64">
        <f>C24</f>
        <v>0</v>
      </c>
      <c r="D23" s="64">
        <f>D24</f>
        <v>0</v>
      </c>
    </row>
    <row r="24" spans="1:6" s="98" customFormat="1" ht="114.75" hidden="1" customHeight="1">
      <c r="A24" s="61" t="s">
        <v>107</v>
      </c>
      <c r="B24" s="105" t="s">
        <v>108</v>
      </c>
      <c r="C24" s="63"/>
      <c r="D24" s="63"/>
    </row>
    <row r="25" spans="1:6" s="145" customFormat="1" hidden="1">
      <c r="A25" s="124" t="s">
        <v>109</v>
      </c>
      <c r="B25" s="144" t="s">
        <v>110</v>
      </c>
      <c r="C25" s="126">
        <f>C26+C30+C28+C27+C29</f>
        <v>0</v>
      </c>
      <c r="D25" s="126">
        <f>D26+D30+D28+D27+D29</f>
        <v>0</v>
      </c>
    </row>
    <row r="26" spans="1:6" s="68" customFormat="1" ht="94.5" hidden="1">
      <c r="A26" s="45" t="s">
        <v>111</v>
      </c>
      <c r="B26" s="44" t="s">
        <v>136</v>
      </c>
      <c r="C26" s="54">
        <v>0</v>
      </c>
      <c r="D26" s="54">
        <v>0</v>
      </c>
    </row>
    <row r="27" spans="1:6" s="68" customFormat="1" ht="94.5" hidden="1">
      <c r="A27" s="45" t="s">
        <v>111</v>
      </c>
      <c r="B27" s="44" t="s">
        <v>163</v>
      </c>
      <c r="C27" s="54">
        <v>0</v>
      </c>
      <c r="D27" s="54">
        <v>0</v>
      </c>
    </row>
    <row r="28" spans="1:6" s="68" customFormat="1" ht="49.5" hidden="1" customHeight="1">
      <c r="A28" s="146" t="s">
        <v>111</v>
      </c>
      <c r="B28" s="147" t="s">
        <v>181</v>
      </c>
      <c r="C28" s="129"/>
      <c r="D28" s="129"/>
    </row>
    <row r="29" spans="1:6" s="68" customFormat="1" ht="63" hidden="1">
      <c r="A29" s="55" t="s">
        <v>111</v>
      </c>
      <c r="B29" s="44" t="s">
        <v>138</v>
      </c>
      <c r="C29" s="54">
        <v>0</v>
      </c>
      <c r="D29" s="54">
        <v>0</v>
      </c>
    </row>
    <row r="30" spans="1:6" s="68" customFormat="1" ht="65.25" hidden="1" customHeight="1">
      <c r="A30" s="55" t="s">
        <v>111</v>
      </c>
      <c r="B30" s="44" t="s">
        <v>137</v>
      </c>
      <c r="C30" s="54">
        <v>0</v>
      </c>
      <c r="D30" s="54">
        <v>0</v>
      </c>
    </row>
    <row r="31" spans="1:6" s="68" customFormat="1" ht="31.5" hidden="1">
      <c r="A31" s="148" t="s">
        <v>113</v>
      </c>
      <c r="B31" s="144" t="s">
        <v>114</v>
      </c>
      <c r="C31" s="126">
        <f>C34+C32</f>
        <v>0</v>
      </c>
      <c r="D31" s="126">
        <f>D34+D32</f>
        <v>0</v>
      </c>
    </row>
    <row r="32" spans="1:6" s="68" customFormat="1" ht="47.25" hidden="1">
      <c r="A32" s="149" t="s">
        <v>115</v>
      </c>
      <c r="B32" s="150" t="s">
        <v>116</v>
      </c>
      <c r="C32" s="151">
        <f>C33</f>
        <v>0</v>
      </c>
      <c r="D32" s="151">
        <f>D33</f>
        <v>0</v>
      </c>
    </row>
    <row r="33" spans="1:4" s="68" customFormat="1" ht="47.25" hidden="1">
      <c r="A33" s="152" t="s">
        <v>117</v>
      </c>
      <c r="B33" s="153" t="s">
        <v>139</v>
      </c>
      <c r="C33" s="154"/>
      <c r="D33" s="154"/>
    </row>
    <row r="34" spans="1:4" s="68" customFormat="1" ht="63" hidden="1">
      <c r="A34" s="124" t="s">
        <v>118</v>
      </c>
      <c r="B34" s="155" t="s">
        <v>183</v>
      </c>
      <c r="C34" s="126">
        <f>C35</f>
        <v>0</v>
      </c>
      <c r="D34" s="126">
        <f>D35</f>
        <v>0</v>
      </c>
    </row>
    <row r="35" spans="1:4" s="68" customFormat="1" ht="63" hidden="1">
      <c r="A35" s="127" t="s">
        <v>119</v>
      </c>
      <c r="B35" s="156" t="s">
        <v>180</v>
      </c>
      <c r="C35" s="129"/>
      <c r="D35" s="129"/>
    </row>
    <row r="36" spans="1:4" s="68" customFormat="1" ht="21" customHeight="1">
      <c r="A36" s="38" t="s">
        <v>120</v>
      </c>
      <c r="B36" s="40" t="s">
        <v>121</v>
      </c>
      <c r="C36" s="66">
        <f>C39+C37</f>
        <v>5465.1</v>
      </c>
      <c r="D36" s="66">
        <f>D39+D37</f>
        <v>5465.1</v>
      </c>
    </row>
    <row r="37" spans="1:4" s="68" customFormat="1" ht="62.25" hidden="1" customHeight="1">
      <c r="A37" s="111" t="s">
        <v>164</v>
      </c>
      <c r="B37" s="112" t="s">
        <v>123</v>
      </c>
      <c r="C37" s="113">
        <f>C38</f>
        <v>0</v>
      </c>
      <c r="D37" s="113">
        <f>D38</f>
        <v>0</v>
      </c>
    </row>
    <row r="38" spans="1:4" s="68" customFormat="1" ht="78.75" hidden="1">
      <c r="A38" s="114" t="s">
        <v>165</v>
      </c>
      <c r="B38" s="115" t="s">
        <v>125</v>
      </c>
      <c r="C38" s="116">
        <v>0</v>
      </c>
      <c r="D38" s="116">
        <v>0</v>
      </c>
    </row>
    <row r="39" spans="1:4" s="68" customFormat="1" ht="30" customHeight="1">
      <c r="A39" s="38" t="s">
        <v>126</v>
      </c>
      <c r="B39" s="108" t="s">
        <v>127</v>
      </c>
      <c r="C39" s="66">
        <f>C40</f>
        <v>5465.1</v>
      </c>
      <c r="D39" s="66">
        <f>D40</f>
        <v>5465.1</v>
      </c>
    </row>
    <row r="40" spans="1:4" s="68" customFormat="1" ht="33" customHeight="1">
      <c r="A40" s="109" t="s">
        <v>128</v>
      </c>
      <c r="B40" s="41" t="s">
        <v>129</v>
      </c>
      <c r="C40" s="110">
        <v>5465.1</v>
      </c>
      <c r="D40" s="110">
        <v>5465.1</v>
      </c>
    </row>
    <row r="41" spans="1:4" ht="132.75" hidden="1" customHeight="1">
      <c r="A41" s="45" t="s">
        <v>140</v>
      </c>
      <c r="B41" s="137" t="s">
        <v>184</v>
      </c>
      <c r="C41" s="77">
        <v>0</v>
      </c>
      <c r="D41" s="77">
        <v>0</v>
      </c>
    </row>
  </sheetData>
  <mergeCells count="12">
    <mergeCell ref="B7:D7"/>
    <mergeCell ref="B8:D8"/>
    <mergeCell ref="C9:D9"/>
    <mergeCell ref="B14:B15"/>
    <mergeCell ref="C14:D14"/>
    <mergeCell ref="A11:D11"/>
    <mergeCell ref="A12:D12"/>
    <mergeCell ref="B2:D2"/>
    <mergeCell ref="B3:D3"/>
    <mergeCell ref="B4:D4"/>
    <mergeCell ref="B5:D5"/>
    <mergeCell ref="B6:D6"/>
  </mergeCells>
  <printOptions horizontalCentered="1"/>
  <pageMargins left="0.98425196850393704" right="0.39370078740157483" top="0.78740157480314965" bottom="0.98425196850393704" header="0.51181102362204722" footer="0.51181102362204722"/>
  <pageSetup paperSize="9" scale="78" fitToHeight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прил1 источники</vt:lpstr>
      <vt:lpstr>прил2 источники</vt:lpstr>
      <vt:lpstr>прил3 доходы</vt:lpstr>
      <vt:lpstr>прил4 доходы</vt:lpstr>
      <vt:lpstr>прил5 безвозм</vt:lpstr>
      <vt:lpstr>прил безвоз 6</vt:lpstr>
      <vt:lpstr>'прил3 доходы'!Область_печати</vt:lpstr>
      <vt:lpstr>'прил4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Ольга Кавгина</cp:lastModifiedBy>
  <cp:lastPrinted>2022-11-01T09:46:05Z</cp:lastPrinted>
  <dcterms:created xsi:type="dcterms:W3CDTF">2015-10-21T06:55:37Z</dcterms:created>
  <dcterms:modified xsi:type="dcterms:W3CDTF">2022-11-01T09:46:06Z</dcterms:modified>
</cp:coreProperties>
</file>