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0" windowWidth="12120" windowHeight="6885" tabRatio="622" activeTab="3"/>
  </bookViews>
  <sheets>
    <sheet name="Ведомственная" sheetId="1" r:id="rId1"/>
    <sheet name="Функциональная " sheetId="2" r:id="rId2"/>
    <sheet name="Среднеспис числ год" sheetId="3" r:id="rId3"/>
    <sheet name="Резервный фонд" sheetId="4" r:id="rId4"/>
  </sheets>
  <definedNames>
    <definedName name="_xlnm.Print_Titles" localSheetId="0">'Ведомственная'!$13:$13</definedName>
  </definedNames>
  <calcPr fullCalcOnLoad="1"/>
</workbook>
</file>

<file path=xl/sharedStrings.xml><?xml version="1.0" encoding="utf-8"?>
<sst xmlns="http://schemas.openxmlformats.org/spreadsheetml/2006/main" count="932" uniqueCount="252">
  <si>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</si>
  <si>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</si>
  <si>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</si>
  <si>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Жилищно-коммунальное хозяйство</t>
  </si>
  <si>
    <t xml:space="preserve">Национальная безопасность и правоохранительная деятельность 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</si>
  <si>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</si>
  <si>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</si>
  <si>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</si>
  <si>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</si>
  <si>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</si>
  <si>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</si>
  <si>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</si>
  <si>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</si>
  <si>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</si>
  <si>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</si>
  <si>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</si>
  <si>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</si>
  <si>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</si>
  <si>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</si>
  <si>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</si>
  <si>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</si>
  <si>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Всего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</si>
  <si>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</si>
  <si>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</si>
  <si>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</si>
  <si>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</si>
  <si>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</si>
  <si>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Выделено  средств   из резервного фонда               ( тыс. руб.)</t>
  </si>
  <si>
    <t>Изменение ассигнований резервного фонда (тыс.руб.)</t>
  </si>
  <si>
    <t>Использовано (тыс.руб.)</t>
  </si>
  <si>
    <t>Пчевское сельское поселение</t>
  </si>
  <si>
    <t>Пчевское сельское  поселение</t>
  </si>
  <si>
    <t>муниципальные служащие</t>
  </si>
  <si>
    <t xml:space="preserve">Код раздела/ подраздела </t>
  </si>
  <si>
    <t>Приложение 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</si>
  <si>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</si>
  <si>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</si>
  <si>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</si>
  <si>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</si>
  <si>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</si>
  <si>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</si>
  <si>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</si>
  <si>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</si>
  <si>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</si>
  <si>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</si>
  <si>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Жилищное хозяйство</t>
  </si>
  <si>
    <t>Коммунальное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</si>
  <si>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</si>
  <si>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</si>
  <si>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</si>
  <si>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</si>
  <si>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</si>
  <si>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</si>
  <si>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</si>
  <si>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</si>
  <si>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</si>
  <si>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</si>
  <si>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</si>
  <si>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</si>
  <si>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Другие вопросы в области национальной безопасности и правоохранительной деятельности</t>
  </si>
  <si>
    <t>14</t>
  </si>
  <si>
    <t>Другие вопросы в области национальной экономики</t>
  </si>
  <si>
    <t>12</t>
  </si>
  <si>
    <t>Приложение 2</t>
  </si>
  <si>
    <t xml:space="preserve">                                        Приложение № 5</t>
  </si>
  <si>
    <t xml:space="preserve">                                        Приложение № 6</t>
  </si>
  <si>
    <t>Администрация Пчевское сельское поселение</t>
  </si>
  <si>
    <t>956</t>
  </si>
  <si>
    <t>ОБЩЕГОСУДАРСТВЕННЫЕ ВОПРОСЫ</t>
  </si>
  <si>
    <t>0100</t>
  </si>
  <si>
    <t>0104</t>
  </si>
  <si>
    <t>Обеспечение деятельности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</si>
  <si>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</si>
  <si>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</si>
  <si>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</si>
  <si>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</si>
  <si>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</si>
  <si>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</si>
  <si>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</si>
  <si>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</si>
  <si>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</si>
  <si>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</si>
  <si>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</si>
  <si>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Непрограммные расходы муниципального образования Пчевское сельское поселение Киришского муниципального района Ленинградской области</t>
  </si>
  <si>
    <t>2100000000</t>
  </si>
  <si>
    <t>Межбюджетные трансферты</t>
  </si>
  <si>
    <t>500</t>
  </si>
  <si>
    <t>Иные межбюджетные трансферты</t>
  </si>
  <si>
    <t>540</t>
  </si>
  <si>
    <t>0106</t>
  </si>
  <si>
    <t>0113</t>
  </si>
  <si>
    <t>2110000000</t>
  </si>
  <si>
    <t>Иные бюджетные ассигнования</t>
  </si>
  <si>
    <t>800</t>
  </si>
  <si>
    <t>Муниципальная программа "Обеспечение качественным жильем граждан на территории муниципального образования Пчевское сельское поселение"</t>
  </si>
  <si>
    <t>7600000000</t>
  </si>
  <si>
    <t>0200</t>
  </si>
  <si>
    <t>0203</t>
  </si>
  <si>
    <t>2120000000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</si>
  <si>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</si>
  <si>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</si>
  <si>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</si>
  <si>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Муниципальная программа "Безопасность на территории муниципального образования Пчевское сельское поселение"</t>
  </si>
  <si>
    <t>7300000000</t>
  </si>
  <si>
    <t>0400</t>
  </si>
  <si>
    <t>0409</t>
  </si>
  <si>
    <t>Муниципальная программа "Развитие автомобильных дорог в муниципальном образовании Пчевское сельское поселение"</t>
  </si>
  <si>
    <t>7500000000</t>
  </si>
  <si>
    <t>ЖИЛИЩНО-КОММУНАЛЬНОЕ ХОЗЯЙСТВО</t>
  </si>
  <si>
    <t>0500</t>
  </si>
  <si>
    <t>0501</t>
  </si>
  <si>
    <t>0502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</si>
  <si>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поселение"</t>
  </si>
  <si>
    <t>7200000000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</si>
  <si>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</si>
  <si>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"Стимулирование экономического развития муниципального образования Пчевское сельское поселение"</t>
  </si>
  <si>
    <t>7700000000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</si>
  <si>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</si>
  <si>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</si>
  <si>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0503</t>
  </si>
  <si>
    <t>Муниципальная программа "Благоустройство и санитарное содержание территории муниципального образования Пчевское сельское поселение"</t>
  </si>
  <si>
    <t>7400000000</t>
  </si>
  <si>
    <t>0505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</si>
  <si>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</si>
  <si>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</si>
  <si>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</si>
  <si>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</si>
  <si>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</si>
  <si>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</si>
  <si>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>0801</t>
  </si>
  <si>
    <t>Муниципальная программа "Развитие культуры в муниципальном образовании Пчевское сельское поселение"</t>
  </si>
  <si>
    <t>7100000000</t>
  </si>
  <si>
    <t>1000</t>
  </si>
  <si>
    <t>1001</t>
  </si>
  <si>
    <t>Социальное обеспечение и иные выплаты населению</t>
  </si>
  <si>
    <t>300</t>
  </si>
  <si>
    <t>Итого</t>
  </si>
  <si>
    <t>07</t>
  </si>
  <si>
    <t>Предусмотрено решением  совета депутатов от 17.12.2021 г. № 24/131                 ( тыс.руб.)</t>
  </si>
  <si>
    <t>Непрограммные расходы</t>
  </si>
  <si>
    <t>1110100000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</si>
  <si>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</si>
  <si>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1110120001</t>
  </si>
  <si>
    <t>Межбюджетные трансферты бюджету муниципального образования Киришский муниципальный район Ленинградской области</t>
  </si>
  <si>
    <t>2110100000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</si>
  <si>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</si>
  <si>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</si>
  <si>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</si>
  <si>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</si>
  <si>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</si>
  <si>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</si>
  <si>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</si>
  <si>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</si>
  <si>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</si>
  <si>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2110121001</t>
  </si>
  <si>
    <t>Непрограмные расходы</t>
  </si>
  <si>
    <t>2120100000</t>
  </si>
  <si>
    <t>Оценка недвижимости, признание прав и регулирование отношений по собственности муниципального образования Пчевское сельское поселение Киришского муниципального района Ленинградской области</t>
  </si>
  <si>
    <t>2120121006</t>
  </si>
  <si>
    <t>Комплексы процессных мероприятий</t>
  </si>
  <si>
    <t>7640000000</t>
  </si>
  <si>
    <t>Комплекс процессных мероприятий "Реализация функций в сфере управления муниципальным жилищным фондом"</t>
  </si>
  <si>
    <t>7640300000</t>
  </si>
  <si>
    <t>Ведение лицевых счетов по объектам муниципального жилищного фонда</t>
  </si>
  <si>
    <t>7640320603</t>
  </si>
  <si>
    <t>2120151180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</si>
  <si>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</si>
  <si>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</si>
  <si>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7340000000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</si>
  <si>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</si>
  <si>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7340100000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</si>
  <si>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</si>
  <si>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7340120310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</si>
  <si>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</si>
  <si>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7340120312</t>
  </si>
  <si>
    <t>7540000000</t>
  </si>
  <si>
    <t>Комплекс процессных мероприятий "Создание условий для осуществления дорожной деятельности "</t>
  </si>
  <si>
    <t>7540100000</t>
  </si>
  <si>
    <t>Содержание автомобильных дорог общего пользования местного значения и искусственных сооружений на них</t>
  </si>
  <si>
    <t>7540120502</t>
  </si>
  <si>
    <t>Проведение непредвиденных, аварийно-восстановительных работ и других мероприятий, направленных на решение вопросов местного значения</t>
  </si>
  <si>
    <t>7540140027</t>
  </si>
  <si>
    <t>Комплекс процессных мероприятий "Обеспечение надлежащей эксплуатации жилищного фонда"</t>
  </si>
  <si>
    <t>7640100000</t>
  </si>
  <si>
    <t>Субсидии на выполнение работ по эксплуатации жилищного фонда, не обеспеченных платежами населения</t>
  </si>
  <si>
    <t>7640120601</t>
  </si>
  <si>
    <t>Комплекс процессных мероприятий "Капитальный ремонт многоквартирных домов"</t>
  </si>
  <si>
    <t>7640200000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</si>
  <si>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</si>
  <si>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7640220602</t>
  </si>
  <si>
    <t>7240000000</t>
  </si>
  <si>
    <t>Комплекс процессных мероприятий «Энергосбережение и повышение энергетической эффективности»</t>
  </si>
  <si>
    <t>7240100000</t>
  </si>
  <si>
    <t>7240120203</t>
  </si>
  <si>
    <t>Проведение мероприятий, направленных на повышение надежности и эффективности работы объектов (сетей) газоснабжения</t>
  </si>
  <si>
    <t>7240120206</t>
  </si>
  <si>
    <t>7740000000</t>
  </si>
  <si>
    <t>Комплекс процессных мероприятий "Социально-экономическое развитие территории"</t>
  </si>
  <si>
    <t>7740100000</t>
  </si>
  <si>
    <t>Обеспечение доступности бытовых услуг для населения</t>
  </si>
  <si>
    <t>7740120701</t>
  </si>
  <si>
    <t>Содержание и ремонт объектов уличного освещения</t>
  </si>
  <si>
    <t>7240120201</t>
  </si>
  <si>
    <t>Электроснабжение уличного освещения</t>
  </si>
  <si>
    <t>7240120202</t>
  </si>
  <si>
    <t>7440000000</t>
  </si>
  <si>
    <t>Комплекс процессных мероприятий "Организация ритуальных услуг и содержание кладбищ"</t>
  </si>
  <si>
    <t>7440200000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</si>
  <si>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</si>
  <si>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7440220022</t>
  </si>
  <si>
    <t>7140000000</t>
  </si>
  <si>
    <t>Комплекс процессных мероприятий " Мероприятия, направленные на создание условий для развития искусства и творчества "</t>
  </si>
  <si>
    <t>7140100000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</si>
  <si>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</si>
  <si>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7140120903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</si>
  <si>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</si>
  <si>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7140200000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</si>
  <si>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</si>
  <si>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7140220901</t>
  </si>
  <si>
    <t>Пенсия за выслугу лет лицам, замещавшим должности муниципальной службы муниципального образования Пчевское сельское поселение Киришского муниципального района Ленинградской области</t>
  </si>
  <si>
    <t>2120121003</t>
  </si>
  <si>
    <t>Публичные нормативные социальные выплаты гражданам</t>
  </si>
  <si>
    <t>310</t>
  </si>
  <si>
    <t xml:space="preserve">Показатели исполнения расходов бюджета муниципального образования Пчевское сельское поселение Киришского муниципального района Ленинградской области за полугодие 2022 года по ведомственной структуре расходов бюджета  </t>
  </si>
  <si>
    <t xml:space="preserve">Показатели исполнения расходов бюджета муниципального образования Пчевское сельское поселение Киришского муниципального района Ленинградской области за полугодие 2022 года по разделам и подразделам классификации расходов бюджета  </t>
  </si>
  <si>
    <t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Пчевское сельское поселение Киришского муниципального района Ленинградской области и фактических расходах на оплату их труда за полугодие 2022 года</t>
  </si>
  <si>
    <t>Среднесписочная численность работников за полугодие 2022 года (чел)</t>
  </si>
  <si>
    <t>Фактические расходы на оплату труда за полугодие 2022 года  (тыс. руб.)</t>
  </si>
  <si>
    <t>Отчет по использованию средств резервного фонда администрации муниципального образования Пчевское сельское поселение Киришского  муниципального  района Ленинградской области за полугодие 2022 года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</si>
  <si>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</si>
  <si>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1110140027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</si>
  <si>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</si>
  <si>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1110171340</t>
  </si>
  <si>
    <t>Прочие расходы, связанные с выполнением обязательств органами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</si>
  <si>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2120121008</t>
  </si>
  <si>
    <t>0412</t>
  </si>
  <si>
    <t>2120140027</t>
  </si>
  <si>
    <t>Мероприятия, направленные на достижение целей федеральных (региональных) проектов</t>
  </si>
  <si>
    <t>7430000000</t>
  </si>
  <si>
    <t>Мероприятия, направленные на достижение цели федерального проекта "Благоустройство сельских территорий"</t>
  </si>
  <si>
    <t>7430100000</t>
  </si>
  <si>
    <t>Проведение мероприятий, направленных на борьбу с борщевиком Сосновского на территории муниципального образования</t>
  </si>
  <si>
    <t>7430120401</t>
  </si>
  <si>
    <t>Комплекс процессных мероприятий «Содержание и благоустройство территории муниципального образования»</t>
  </si>
  <si>
    <t>7440100000</t>
  </si>
  <si>
    <t>Содержание воинских захоронений, расположенных на территории муниципального образования</t>
  </si>
  <si>
    <t>7440120402</t>
  </si>
  <si>
    <t>Участие в организации деятельности по сбору (в том числе раздельному сбору) и транспортированию отходов</t>
  </si>
  <si>
    <t>7440120403</t>
  </si>
  <si>
    <t>Проведение мероприятий, направленных на благоустройство территории муниципального образования</t>
  </si>
  <si>
    <t>7440120404</t>
  </si>
  <si>
    <t>от 08.09.2022 № 30/161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</si>
</sst>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[$-FC19]d\ mmmm\ yyyy\ &quot;г.&quot;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0.00000"/>
    <numFmt numFmtId="192" formatCode="0.0000"/>
    <numFmt numFmtId="193" formatCode="0.000"/>
    <numFmt numFmtId="194" formatCode="#,##0.00_р_."/>
    <numFmt numFmtId="195" formatCode="?"/>
    <numFmt numFmtId="196" formatCode="dd/mm/yyyy\ hh:mm"/>
    <numFmt numFmtId="197" formatCode="_-* #,##0.000\ _₽_-;\-* #,##0.000\ _₽_-;_-* &quot;-&quot;??\ _₽_-;_-@_-"/>
    <numFmt numFmtId="198" formatCode="_-* #,##0.0\ _₽_-;\-* #,##0.0\ _₽_-;_-* &quot;-&quot;??\ _₽_-;_-@_-"/>
  </numFmts>
  <fonts count="51">
    <font>
      <sz val="10"/>
      <color indexed="8"/>
      <name val="Arial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wrapText="1"/>
    </xf>
    <xf numFmtId="2" fontId="11" fillId="0" borderId="14" xfId="0" applyNumberFormat="1" applyFont="1" applyBorder="1" applyAlignment="1">
      <alignment/>
    </xf>
    <xf numFmtId="0" fontId="7" fillId="0" borderId="13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2" fontId="9" fillId="0" borderId="14" xfId="0" applyNumberFormat="1" applyFont="1" applyBorder="1" applyAlignment="1">
      <alignment/>
    </xf>
    <xf numFmtId="49" fontId="10" fillId="0" borderId="15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wrapText="1"/>
    </xf>
    <xf numFmtId="0" fontId="10" fillId="0" borderId="18" xfId="0" applyFont="1" applyBorder="1" applyAlignment="1">
      <alignment/>
    </xf>
    <xf numFmtId="2" fontId="10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8" fillId="0" borderId="21" xfId="0" applyNumberFormat="1" applyFont="1" applyBorder="1" applyAlignment="1">
      <alignment horizontal="left" vertical="center" wrapText="1"/>
    </xf>
    <xf numFmtId="2" fontId="9" fillId="0" borderId="22" xfId="0" applyNumberFormat="1" applyFont="1" applyBorder="1" applyAlignment="1">
      <alignment/>
    </xf>
    <xf numFmtId="0" fontId="7" fillId="0" borderId="23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1" fillId="0" borderId="23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18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43" fontId="1" fillId="0" borderId="15" xfId="0" applyNumberFormat="1" applyFont="1" applyBorder="1" applyAlignment="1">
      <alignment horizontal="center" vertical="center"/>
    </xf>
    <xf numFmtId="188" fontId="1" fillId="0" borderId="15" xfId="0" applyNumberFormat="1" applyFont="1" applyBorder="1" applyAlignment="1">
      <alignment horizontal="center" vertical="center" wrapText="1"/>
    </xf>
    <xf numFmtId="188" fontId="1" fillId="0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188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49" fontId="1" fillId="0" borderId="15" xfId="0" applyNumberFormat="1" applyFont="1" applyBorder="1" applyAlignment="1" applyProtection="1">
      <alignment horizontal="left" vertical="center" wrapText="1"/>
      <protection/>
    </xf>
    <xf numFmtId="4" fontId="2" fillId="0" borderId="0" xfId="0" applyNumberFormat="1" applyFont="1" applyAlignment="1">
      <alignment/>
    </xf>
    <xf numFmtId="188" fontId="1" fillId="33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195" fontId="1" fillId="0" borderId="15" xfId="0" applyNumberFormat="1" applyFont="1" applyBorder="1" applyAlignment="1" applyProtection="1">
      <alignment horizontal="left" vertical="center" wrapText="1"/>
      <protection/>
    </xf>
    <xf numFmtId="49" fontId="1" fillId="0" borderId="15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" fontId="1" fillId="0" borderId="15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1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2.57421875" style="28" customWidth="1"/>
    <col min="2" max="2" width="15.7109375" style="28" customWidth="1"/>
    <col min="3" max="3" width="11.8515625" style="29" customWidth="1"/>
    <col min="4" max="4" width="15.57421875" style="28" customWidth="1"/>
    <col min="5" max="5" width="10.00390625" style="28" customWidth="1"/>
    <col min="6" max="6" width="13.28125" style="28" customWidth="1"/>
    <col min="7" max="7" width="9.140625" style="1" customWidth="1"/>
    <col min="8" max="8" width="16.140625" style="1" hidden="1" customWidth="1"/>
    <col min="9" max="9" width="13.140625" style="1" customWidth="1"/>
    <col min="10" max="10" width="9.140625" style="1" customWidth="1"/>
    <col min="11" max="11" width="12.140625" style="1" customWidth="1"/>
    <col min="12" max="12" width="9.140625" style="1" customWidth="1"/>
    <col min="13" max="13" width="11.421875" style="1" customWidth="1"/>
    <col min="14" max="15" width="9.140625" style="1" customWidth="1"/>
    <col min="16" max="16384" width="9.140625" style="1" customWidth="1"/>
  </cols>
  <sheetData>
    <row r="1" spans="1:6" ht="15.75">
      <c r="A1" s="25"/>
      <c r="B1" s="25"/>
      <c r="C1" s="26"/>
      <c r="D1" s="27"/>
      <c r="E1" s="63" t="s">
        <v>63</v>
      </c>
      <c r="F1" s="63"/>
    </row>
    <row r="2" spans="1:6" ht="15.75">
      <c r="A2" s="25"/>
      <c r="B2" s="25"/>
      <c r="C2" s="26"/>
      <c r="D2" s="63" t="s">
        <v>7</v>
      </c>
      <c r="E2" s="63"/>
      <c r="F2" s="63"/>
    </row>
    <row r="3" spans="1:6" ht="15.75">
      <c r="A3" s="25"/>
      <c r="B3" s="25"/>
      <c r="C3" s="26"/>
      <c r="D3" s="63" t="s">
        <v>8</v>
      </c>
      <c r="E3" s="63"/>
      <c r="F3" s="63"/>
    </row>
    <row r="4" spans="1:6" ht="15.75">
      <c r="A4" s="25"/>
      <c r="B4" s="25"/>
      <c r="C4" s="26"/>
      <c r="D4" s="63" t="s">
        <v>30</v>
      </c>
      <c r="E4" s="63"/>
      <c r="F4" s="63"/>
    </row>
    <row r="5" spans="1:6" ht="15.75">
      <c r="A5" s="25"/>
      <c r="B5" s="25"/>
      <c r="C5" s="26"/>
      <c r="D5" s="63" t="s">
        <v>9</v>
      </c>
      <c r="E5" s="63"/>
      <c r="F5" s="63"/>
    </row>
    <row r="6" spans="1:6" ht="15.75">
      <c r="A6" s="25"/>
      <c r="B6" s="25"/>
      <c r="C6" s="26"/>
      <c r="D6" s="63" t="s">
        <v>10</v>
      </c>
      <c r="E6" s="63"/>
      <c r="F6" s="63"/>
    </row>
    <row r="7" spans="1:6" ht="15.75">
      <c r="A7" s="25"/>
      <c r="B7" s="25"/>
      <c r="C7" s="26"/>
      <c r="D7" s="74" t="s">
        <v>251</v>
      </c>
      <c r="E7" s="74"/>
      <c r="F7" s="74"/>
    </row>
    <row r="8" spans="1:6" ht="12.75">
      <c r="A8" s="64" t="s">
        <v>223</v>
      </c>
      <c r="B8" s="64"/>
      <c r="C8" s="64"/>
      <c r="D8" s="64"/>
      <c r="E8" s="64"/>
      <c r="F8" s="64"/>
    </row>
    <row r="9" spans="1:6" ht="12.75">
      <c r="A9" s="64"/>
      <c r="B9" s="64"/>
      <c r="C9" s="64"/>
      <c r="D9" s="64"/>
      <c r="E9" s="64"/>
      <c r="F9" s="64"/>
    </row>
    <row r="10" spans="1:6" ht="49.5" customHeight="1">
      <c r="A10" s="64"/>
      <c r="B10" s="64"/>
      <c r="C10" s="64"/>
      <c r="D10" s="64"/>
      <c r="E10" s="64"/>
      <c r="F10" s="64"/>
    </row>
    <row r="12" ht="12.75">
      <c r="F12" s="30"/>
    </row>
    <row r="13" spans="1:6" ht="63">
      <c r="A13" s="49" t="s">
        <v>2</v>
      </c>
      <c r="B13" s="50" t="s">
        <v>15</v>
      </c>
      <c r="C13" s="50" t="s">
        <v>33</v>
      </c>
      <c r="D13" s="51" t="s">
        <v>18</v>
      </c>
      <c r="E13" s="50" t="s">
        <v>19</v>
      </c>
      <c r="F13" s="52" t="s">
        <v>14</v>
      </c>
    </row>
    <row r="14" spans="1:6" ht="31.5">
      <c r="A14" s="54" t="s">
        <v>66</v>
      </c>
      <c r="B14" s="57" t="s">
        <v>67</v>
      </c>
      <c r="C14" s="57"/>
      <c r="D14" s="57"/>
      <c r="E14" s="57"/>
      <c r="F14" s="58">
        <v>10625</v>
      </c>
    </row>
    <row r="15" spans="1:8" ht="31.5">
      <c r="A15" s="54" t="s">
        <v>68</v>
      </c>
      <c r="B15" s="57" t="s">
        <v>67</v>
      </c>
      <c r="C15" s="57" t="s">
        <v>69</v>
      </c>
      <c r="D15" s="57"/>
      <c r="E15" s="57"/>
      <c r="F15" s="58">
        <v>3738.74</v>
      </c>
      <c r="H15" s="55">
        <f>SUM(F16+F46+F53)</f>
        <v>3738.74</v>
      </c>
    </row>
    <row r="16" spans="1:8" ht="94.5">
      <c r="A16" s="54" t="s">
        <v>1</v>
      </c>
      <c r="B16" s="57" t="s">
        <v>67</v>
      </c>
      <c r="C16" s="57" t="s">
        <v>70</v>
      </c>
      <c r="D16" s="57"/>
      <c r="E16" s="57"/>
      <c r="F16" s="58">
        <v>2980.97</v>
      </c>
      <c r="H16" s="55">
        <f>SUM(F17+F31)</f>
        <v>2980.9700000000003</v>
      </c>
    </row>
    <row r="17" spans="1:6" ht="94.5">
      <c r="A17" s="54" t="s">
        <v>71</v>
      </c>
      <c r="B17" s="57" t="s">
        <v>67</v>
      </c>
      <c r="C17" s="57" t="s">
        <v>70</v>
      </c>
      <c r="D17" s="57" t="s">
        <v>72</v>
      </c>
      <c r="E17" s="57"/>
      <c r="F17" s="58">
        <v>2905.26</v>
      </c>
    </row>
    <row r="18" spans="1:6" ht="94.5">
      <c r="A18" s="54" t="s">
        <v>73</v>
      </c>
      <c r="B18" s="57" t="s">
        <v>67</v>
      </c>
      <c r="C18" s="57" t="s">
        <v>70</v>
      </c>
      <c r="D18" s="57" t="s">
        <v>74</v>
      </c>
      <c r="E18" s="57"/>
      <c r="F18" s="58">
        <v>2905.26</v>
      </c>
    </row>
    <row r="19" spans="1:8" ht="15.75">
      <c r="A19" s="54" t="s">
        <v>139</v>
      </c>
      <c r="B19" s="57" t="s">
        <v>67</v>
      </c>
      <c r="C19" s="57" t="s">
        <v>70</v>
      </c>
      <c r="D19" s="57" t="s">
        <v>140</v>
      </c>
      <c r="E19" s="57"/>
      <c r="F19" s="58">
        <v>2905.26</v>
      </c>
      <c r="H19" s="55">
        <f>SUM(F20+F25+F28)</f>
        <v>2905.2599999999998</v>
      </c>
    </row>
    <row r="20" spans="1:8" ht="63">
      <c r="A20" s="54" t="s">
        <v>141</v>
      </c>
      <c r="B20" s="57" t="s">
        <v>67</v>
      </c>
      <c r="C20" s="57" t="s">
        <v>70</v>
      </c>
      <c r="D20" s="57" t="s">
        <v>142</v>
      </c>
      <c r="E20" s="57"/>
      <c r="F20" s="58">
        <v>2543.29</v>
      </c>
      <c r="H20" s="55">
        <f>SUM(F21+F23)</f>
        <v>2543.29</v>
      </c>
    </row>
    <row r="21" spans="1:6" ht="94.5">
      <c r="A21" s="54" t="s">
        <v>75</v>
      </c>
      <c r="B21" s="57" t="s">
        <v>67</v>
      </c>
      <c r="C21" s="57" t="s">
        <v>70</v>
      </c>
      <c r="D21" s="57" t="s">
        <v>142</v>
      </c>
      <c r="E21" s="57" t="s">
        <v>76</v>
      </c>
      <c r="F21" s="58">
        <v>2280.72</v>
      </c>
    </row>
    <row r="22" spans="1:6" ht="47.25">
      <c r="A22" s="54" t="s">
        <v>77</v>
      </c>
      <c r="B22" s="57" t="s">
        <v>67</v>
      </c>
      <c r="C22" s="57" t="s">
        <v>70</v>
      </c>
      <c r="D22" s="57" t="s">
        <v>142</v>
      </c>
      <c r="E22" s="57" t="s">
        <v>78</v>
      </c>
      <c r="F22" s="58">
        <v>2280.72</v>
      </c>
    </row>
    <row r="23" spans="1:6" ht="47.25">
      <c r="A23" s="54" t="s">
        <v>79</v>
      </c>
      <c r="B23" s="57" t="s">
        <v>67</v>
      </c>
      <c r="C23" s="57" t="s">
        <v>70</v>
      </c>
      <c r="D23" s="57" t="s">
        <v>142</v>
      </c>
      <c r="E23" s="57" t="s">
        <v>80</v>
      </c>
      <c r="F23" s="58">
        <v>262.57</v>
      </c>
    </row>
    <row r="24" spans="1:6" ht="47.25">
      <c r="A24" s="54" t="s">
        <v>81</v>
      </c>
      <c r="B24" s="57" t="s">
        <v>67</v>
      </c>
      <c r="C24" s="57" t="s">
        <v>70</v>
      </c>
      <c r="D24" s="57" t="s">
        <v>142</v>
      </c>
      <c r="E24" s="57" t="s">
        <v>82</v>
      </c>
      <c r="F24" s="58">
        <v>262.57</v>
      </c>
    </row>
    <row r="25" spans="1:6" ht="63">
      <c r="A25" s="54" t="s">
        <v>229</v>
      </c>
      <c r="B25" s="57" t="s">
        <v>67</v>
      </c>
      <c r="C25" s="57" t="s">
        <v>70</v>
      </c>
      <c r="D25" s="57" t="s">
        <v>230</v>
      </c>
      <c r="E25" s="57"/>
      <c r="F25" s="58">
        <v>358.45</v>
      </c>
    </row>
    <row r="26" spans="1:6" ht="47.25">
      <c r="A26" s="54" t="s">
        <v>79</v>
      </c>
      <c r="B26" s="57" t="s">
        <v>67</v>
      </c>
      <c r="C26" s="57" t="s">
        <v>70</v>
      </c>
      <c r="D26" s="57" t="s">
        <v>230</v>
      </c>
      <c r="E26" s="57" t="s">
        <v>80</v>
      </c>
      <c r="F26" s="58">
        <v>358.45</v>
      </c>
    </row>
    <row r="27" spans="1:6" ht="47.25">
      <c r="A27" s="54" t="s">
        <v>81</v>
      </c>
      <c r="B27" s="57" t="s">
        <v>67</v>
      </c>
      <c r="C27" s="57" t="s">
        <v>70</v>
      </c>
      <c r="D27" s="57" t="s">
        <v>230</v>
      </c>
      <c r="E27" s="57" t="s">
        <v>82</v>
      </c>
      <c r="F27" s="58">
        <v>358.45</v>
      </c>
    </row>
    <row r="28" spans="1:6" ht="94.5">
      <c r="A28" s="54" t="s">
        <v>231</v>
      </c>
      <c r="B28" s="57" t="s">
        <v>67</v>
      </c>
      <c r="C28" s="57" t="s">
        <v>70</v>
      </c>
      <c r="D28" s="57" t="s">
        <v>232</v>
      </c>
      <c r="E28" s="57"/>
      <c r="F28" s="58">
        <v>3.52</v>
      </c>
    </row>
    <row r="29" spans="1:6" ht="47.25">
      <c r="A29" s="54" t="s">
        <v>79</v>
      </c>
      <c r="B29" s="57" t="s">
        <v>67</v>
      </c>
      <c r="C29" s="57" t="s">
        <v>70</v>
      </c>
      <c r="D29" s="57" t="s">
        <v>232</v>
      </c>
      <c r="E29" s="57" t="s">
        <v>80</v>
      </c>
      <c r="F29" s="58">
        <v>3.52</v>
      </c>
    </row>
    <row r="30" spans="1:6" ht="47.25">
      <c r="A30" s="54" t="s">
        <v>81</v>
      </c>
      <c r="B30" s="57" t="s">
        <v>67</v>
      </c>
      <c r="C30" s="57" t="s">
        <v>70</v>
      </c>
      <c r="D30" s="57" t="s">
        <v>232</v>
      </c>
      <c r="E30" s="57" t="s">
        <v>82</v>
      </c>
      <c r="F30" s="58">
        <v>3.52</v>
      </c>
    </row>
    <row r="31" spans="1:8" ht="78.75">
      <c r="A31" s="54" t="s">
        <v>83</v>
      </c>
      <c r="B31" s="57" t="s">
        <v>67</v>
      </c>
      <c r="C31" s="57" t="s">
        <v>70</v>
      </c>
      <c r="D31" s="57" t="s">
        <v>84</v>
      </c>
      <c r="E31" s="57"/>
      <c r="F31" s="58">
        <v>75.71</v>
      </c>
      <c r="H31" s="55">
        <f>SUM(F34+F37+F40+F43)</f>
        <v>75.71</v>
      </c>
    </row>
    <row r="32" spans="1:6" ht="63">
      <c r="A32" s="54" t="s">
        <v>143</v>
      </c>
      <c r="B32" s="57" t="s">
        <v>67</v>
      </c>
      <c r="C32" s="57" t="s">
        <v>70</v>
      </c>
      <c r="D32" s="57" t="s">
        <v>91</v>
      </c>
      <c r="E32" s="57"/>
      <c r="F32" s="58">
        <v>75.71</v>
      </c>
    </row>
    <row r="33" spans="1:6" ht="15.75">
      <c r="A33" s="54" t="s">
        <v>139</v>
      </c>
      <c r="B33" s="57" t="s">
        <v>67</v>
      </c>
      <c r="C33" s="57" t="s">
        <v>70</v>
      </c>
      <c r="D33" s="57" t="s">
        <v>144</v>
      </c>
      <c r="E33" s="57"/>
      <c r="F33" s="58">
        <v>75.71</v>
      </c>
    </row>
    <row r="34" spans="1:6" ht="204.75">
      <c r="A34" s="59" t="s">
        <v>145</v>
      </c>
      <c r="B34" s="57" t="s">
        <v>67</v>
      </c>
      <c r="C34" s="57" t="s">
        <v>70</v>
      </c>
      <c r="D34" s="57" t="s">
        <v>146</v>
      </c>
      <c r="E34" s="57"/>
      <c r="F34" s="58">
        <v>0.32</v>
      </c>
    </row>
    <row r="35" spans="1:6" ht="15.75">
      <c r="A35" s="54" t="s">
        <v>85</v>
      </c>
      <c r="B35" s="57" t="s">
        <v>67</v>
      </c>
      <c r="C35" s="57" t="s">
        <v>70</v>
      </c>
      <c r="D35" s="57" t="s">
        <v>146</v>
      </c>
      <c r="E35" s="57" t="s">
        <v>86</v>
      </c>
      <c r="F35" s="58">
        <v>0.32</v>
      </c>
    </row>
    <row r="36" spans="1:6" ht="15.75">
      <c r="A36" s="54" t="s">
        <v>87</v>
      </c>
      <c r="B36" s="57" t="s">
        <v>67</v>
      </c>
      <c r="C36" s="57" t="s">
        <v>70</v>
      </c>
      <c r="D36" s="57" t="s">
        <v>146</v>
      </c>
      <c r="E36" s="57" t="s">
        <v>88</v>
      </c>
      <c r="F36" s="58">
        <v>0.32</v>
      </c>
    </row>
    <row r="37" spans="1:6" ht="204.75">
      <c r="A37" s="59" t="s">
        <v>147</v>
      </c>
      <c r="B37" s="57" t="s">
        <v>67</v>
      </c>
      <c r="C37" s="57" t="s">
        <v>70</v>
      </c>
      <c r="D37" s="57" t="s">
        <v>148</v>
      </c>
      <c r="E37" s="57"/>
      <c r="F37" s="58">
        <v>62.53</v>
      </c>
    </row>
    <row r="38" spans="1:6" ht="15.75">
      <c r="A38" s="54" t="s">
        <v>85</v>
      </c>
      <c r="B38" s="57" t="s">
        <v>67</v>
      </c>
      <c r="C38" s="57" t="s">
        <v>70</v>
      </c>
      <c r="D38" s="57" t="s">
        <v>148</v>
      </c>
      <c r="E38" s="57" t="s">
        <v>86</v>
      </c>
      <c r="F38" s="58">
        <v>62.53</v>
      </c>
    </row>
    <row r="39" spans="1:6" ht="15.75">
      <c r="A39" s="54" t="s">
        <v>87</v>
      </c>
      <c r="B39" s="57" t="s">
        <v>67</v>
      </c>
      <c r="C39" s="57" t="s">
        <v>70</v>
      </c>
      <c r="D39" s="57" t="s">
        <v>148</v>
      </c>
      <c r="E39" s="57" t="s">
        <v>88</v>
      </c>
      <c r="F39" s="58">
        <v>62.53</v>
      </c>
    </row>
    <row r="40" spans="1:6" ht="204.75">
      <c r="A40" s="59" t="s">
        <v>149</v>
      </c>
      <c r="B40" s="57" t="s">
        <v>67</v>
      </c>
      <c r="C40" s="57" t="s">
        <v>70</v>
      </c>
      <c r="D40" s="57" t="s">
        <v>150</v>
      </c>
      <c r="E40" s="57"/>
      <c r="F40" s="58">
        <v>12.48</v>
      </c>
    </row>
    <row r="41" spans="1:6" ht="15.75">
      <c r="A41" s="54" t="s">
        <v>85</v>
      </c>
      <c r="B41" s="57" t="s">
        <v>67</v>
      </c>
      <c r="C41" s="57" t="s">
        <v>70</v>
      </c>
      <c r="D41" s="57" t="s">
        <v>150</v>
      </c>
      <c r="E41" s="57" t="s">
        <v>86</v>
      </c>
      <c r="F41" s="58">
        <v>12.48</v>
      </c>
    </row>
    <row r="42" spans="1:6" ht="15.75">
      <c r="A42" s="54" t="s">
        <v>87</v>
      </c>
      <c r="B42" s="57" t="s">
        <v>67</v>
      </c>
      <c r="C42" s="57" t="s">
        <v>70</v>
      </c>
      <c r="D42" s="57" t="s">
        <v>150</v>
      </c>
      <c r="E42" s="57" t="s">
        <v>88</v>
      </c>
      <c r="F42" s="58">
        <v>12.48</v>
      </c>
    </row>
    <row r="43" spans="1:6" ht="204.75">
      <c r="A43" s="59" t="s">
        <v>151</v>
      </c>
      <c r="B43" s="57" t="s">
        <v>67</v>
      </c>
      <c r="C43" s="57" t="s">
        <v>70</v>
      </c>
      <c r="D43" s="57" t="s">
        <v>152</v>
      </c>
      <c r="E43" s="57"/>
      <c r="F43" s="58">
        <v>0.38</v>
      </c>
    </row>
    <row r="44" spans="1:6" ht="15.75">
      <c r="A44" s="54" t="s">
        <v>85</v>
      </c>
      <c r="B44" s="57" t="s">
        <v>67</v>
      </c>
      <c r="C44" s="57" t="s">
        <v>70</v>
      </c>
      <c r="D44" s="57" t="s">
        <v>152</v>
      </c>
      <c r="E44" s="57" t="s">
        <v>86</v>
      </c>
      <c r="F44" s="58">
        <v>0.38</v>
      </c>
    </row>
    <row r="45" spans="1:6" ht="15.75">
      <c r="A45" s="54" t="s">
        <v>87</v>
      </c>
      <c r="B45" s="57" t="s">
        <v>67</v>
      </c>
      <c r="C45" s="57" t="s">
        <v>70</v>
      </c>
      <c r="D45" s="57" t="s">
        <v>152</v>
      </c>
      <c r="E45" s="57" t="s">
        <v>88</v>
      </c>
      <c r="F45" s="58">
        <v>0.38</v>
      </c>
    </row>
    <row r="46" spans="1:6" ht="63">
      <c r="A46" s="54" t="s">
        <v>13</v>
      </c>
      <c r="B46" s="57" t="s">
        <v>67</v>
      </c>
      <c r="C46" s="57" t="s">
        <v>89</v>
      </c>
      <c r="D46" s="57"/>
      <c r="E46" s="57"/>
      <c r="F46" s="58">
        <v>723.17</v>
      </c>
    </row>
    <row r="47" spans="1:6" ht="78.75">
      <c r="A47" s="54" t="s">
        <v>83</v>
      </c>
      <c r="B47" s="57" t="s">
        <v>67</v>
      </c>
      <c r="C47" s="57" t="s">
        <v>89</v>
      </c>
      <c r="D47" s="57" t="s">
        <v>84</v>
      </c>
      <c r="E47" s="57"/>
      <c r="F47" s="58">
        <v>723.17</v>
      </c>
    </row>
    <row r="48" spans="1:6" ht="63">
      <c r="A48" s="54" t="s">
        <v>143</v>
      </c>
      <c r="B48" s="57" t="s">
        <v>67</v>
      </c>
      <c r="C48" s="57" t="s">
        <v>89</v>
      </c>
      <c r="D48" s="57" t="s">
        <v>91</v>
      </c>
      <c r="E48" s="57"/>
      <c r="F48" s="58">
        <v>723.17</v>
      </c>
    </row>
    <row r="49" spans="1:6" ht="15.75">
      <c r="A49" s="54" t="s">
        <v>139</v>
      </c>
      <c r="B49" s="57" t="s">
        <v>67</v>
      </c>
      <c r="C49" s="57" t="s">
        <v>89</v>
      </c>
      <c r="D49" s="57" t="s">
        <v>144</v>
      </c>
      <c r="E49" s="57"/>
      <c r="F49" s="58">
        <v>723.17</v>
      </c>
    </row>
    <row r="50" spans="1:6" ht="204.75">
      <c r="A50" s="59" t="s">
        <v>153</v>
      </c>
      <c r="B50" s="57" t="s">
        <v>67</v>
      </c>
      <c r="C50" s="57" t="s">
        <v>89</v>
      </c>
      <c r="D50" s="57" t="s">
        <v>154</v>
      </c>
      <c r="E50" s="57"/>
      <c r="F50" s="58">
        <v>723.17</v>
      </c>
    </row>
    <row r="51" spans="1:6" ht="15.75">
      <c r="A51" s="54" t="s">
        <v>85</v>
      </c>
      <c r="B51" s="57" t="s">
        <v>67</v>
      </c>
      <c r="C51" s="57" t="s">
        <v>89</v>
      </c>
      <c r="D51" s="57" t="s">
        <v>154</v>
      </c>
      <c r="E51" s="57" t="s">
        <v>86</v>
      </c>
      <c r="F51" s="58">
        <v>723.17</v>
      </c>
    </row>
    <row r="52" spans="1:6" ht="15.75">
      <c r="A52" s="54" t="s">
        <v>87</v>
      </c>
      <c r="B52" s="57" t="s">
        <v>67</v>
      </c>
      <c r="C52" s="57" t="s">
        <v>89</v>
      </c>
      <c r="D52" s="57" t="s">
        <v>154</v>
      </c>
      <c r="E52" s="57" t="s">
        <v>88</v>
      </c>
      <c r="F52" s="58">
        <v>723.17</v>
      </c>
    </row>
    <row r="53" spans="1:6" ht="15.75">
      <c r="A53" s="54" t="s">
        <v>35</v>
      </c>
      <c r="B53" s="57" t="s">
        <v>67</v>
      </c>
      <c r="C53" s="57" t="s">
        <v>90</v>
      </c>
      <c r="D53" s="57"/>
      <c r="E53" s="57"/>
      <c r="F53" s="58">
        <v>34.6</v>
      </c>
    </row>
    <row r="54" spans="1:8" ht="78.75">
      <c r="A54" s="54" t="s">
        <v>83</v>
      </c>
      <c r="B54" s="57" t="s">
        <v>67</v>
      </c>
      <c r="C54" s="57" t="s">
        <v>90</v>
      </c>
      <c r="D54" s="57" t="s">
        <v>84</v>
      </c>
      <c r="E54" s="57"/>
      <c r="F54" s="58">
        <v>24.6</v>
      </c>
      <c r="H54" s="55">
        <f>SUM(F57+F60)</f>
        <v>24.6</v>
      </c>
    </row>
    <row r="55" spans="1:6" ht="15.75">
      <c r="A55" s="54" t="s">
        <v>155</v>
      </c>
      <c r="B55" s="57" t="s">
        <v>67</v>
      </c>
      <c r="C55" s="57" t="s">
        <v>90</v>
      </c>
      <c r="D55" s="57" t="s">
        <v>98</v>
      </c>
      <c r="E55" s="57"/>
      <c r="F55" s="58">
        <v>24.6</v>
      </c>
    </row>
    <row r="56" spans="1:6" ht="15.75">
      <c r="A56" s="54" t="s">
        <v>139</v>
      </c>
      <c r="B56" s="57" t="s">
        <v>67</v>
      </c>
      <c r="C56" s="57" t="s">
        <v>90</v>
      </c>
      <c r="D56" s="57" t="s">
        <v>156</v>
      </c>
      <c r="E56" s="57"/>
      <c r="F56" s="58">
        <v>24.6</v>
      </c>
    </row>
    <row r="57" spans="1:6" ht="94.5">
      <c r="A57" s="54" t="s">
        <v>157</v>
      </c>
      <c r="B57" s="57" t="s">
        <v>67</v>
      </c>
      <c r="C57" s="57" t="s">
        <v>90</v>
      </c>
      <c r="D57" s="57" t="s">
        <v>158</v>
      </c>
      <c r="E57" s="57"/>
      <c r="F57" s="58">
        <v>9.6</v>
      </c>
    </row>
    <row r="58" spans="1:6" ht="47.25">
      <c r="A58" s="54" t="s">
        <v>79</v>
      </c>
      <c r="B58" s="57" t="s">
        <v>67</v>
      </c>
      <c r="C58" s="57" t="s">
        <v>90</v>
      </c>
      <c r="D58" s="57" t="s">
        <v>158</v>
      </c>
      <c r="E58" s="57" t="s">
        <v>80</v>
      </c>
      <c r="F58" s="58">
        <v>9.6</v>
      </c>
    </row>
    <row r="59" spans="1:6" ht="47.25">
      <c r="A59" s="54" t="s">
        <v>81</v>
      </c>
      <c r="B59" s="57" t="s">
        <v>67</v>
      </c>
      <c r="C59" s="57" t="s">
        <v>90</v>
      </c>
      <c r="D59" s="57" t="s">
        <v>158</v>
      </c>
      <c r="E59" s="57" t="s">
        <v>82</v>
      </c>
      <c r="F59" s="58">
        <v>9.6</v>
      </c>
    </row>
    <row r="60" spans="1:6" ht="110.25">
      <c r="A60" s="54" t="s">
        <v>233</v>
      </c>
      <c r="B60" s="57" t="s">
        <v>67</v>
      </c>
      <c r="C60" s="57" t="s">
        <v>90</v>
      </c>
      <c r="D60" s="57" t="s">
        <v>234</v>
      </c>
      <c r="E60" s="57"/>
      <c r="F60" s="58">
        <v>15</v>
      </c>
    </row>
    <row r="61" spans="1:6" ht="47.25">
      <c r="A61" s="54" t="s">
        <v>79</v>
      </c>
      <c r="B61" s="57" t="s">
        <v>67</v>
      </c>
      <c r="C61" s="57" t="s">
        <v>90</v>
      </c>
      <c r="D61" s="57" t="s">
        <v>234</v>
      </c>
      <c r="E61" s="57" t="s">
        <v>80</v>
      </c>
      <c r="F61" s="58">
        <v>15</v>
      </c>
    </row>
    <row r="62" spans="1:6" ht="47.25">
      <c r="A62" s="54" t="s">
        <v>81</v>
      </c>
      <c r="B62" s="57" t="s">
        <v>67</v>
      </c>
      <c r="C62" s="57" t="s">
        <v>90</v>
      </c>
      <c r="D62" s="57" t="s">
        <v>234</v>
      </c>
      <c r="E62" s="57" t="s">
        <v>82</v>
      </c>
      <c r="F62" s="58">
        <v>15</v>
      </c>
    </row>
    <row r="63" spans="1:6" ht="78.75">
      <c r="A63" s="54" t="s">
        <v>94</v>
      </c>
      <c r="B63" s="57" t="s">
        <v>67</v>
      </c>
      <c r="C63" s="57" t="s">
        <v>90</v>
      </c>
      <c r="D63" s="57" t="s">
        <v>95</v>
      </c>
      <c r="E63" s="57"/>
      <c r="F63" s="58">
        <v>10</v>
      </c>
    </row>
    <row r="64" spans="1:6" ht="15.75">
      <c r="A64" s="54" t="s">
        <v>159</v>
      </c>
      <c r="B64" s="57" t="s">
        <v>67</v>
      </c>
      <c r="C64" s="57" t="s">
        <v>90</v>
      </c>
      <c r="D64" s="57" t="s">
        <v>160</v>
      </c>
      <c r="E64" s="57"/>
      <c r="F64" s="58">
        <v>10</v>
      </c>
    </row>
    <row r="65" spans="1:6" ht="47.25">
      <c r="A65" s="54" t="s">
        <v>161</v>
      </c>
      <c r="B65" s="57" t="s">
        <v>67</v>
      </c>
      <c r="C65" s="57" t="s">
        <v>90</v>
      </c>
      <c r="D65" s="57" t="s">
        <v>162</v>
      </c>
      <c r="E65" s="57"/>
      <c r="F65" s="58">
        <v>10</v>
      </c>
    </row>
    <row r="66" spans="1:6" ht="31.5">
      <c r="A66" s="54" t="s">
        <v>163</v>
      </c>
      <c r="B66" s="57" t="s">
        <v>67</v>
      </c>
      <c r="C66" s="57" t="s">
        <v>90</v>
      </c>
      <c r="D66" s="57" t="s">
        <v>164</v>
      </c>
      <c r="E66" s="57"/>
      <c r="F66" s="58">
        <v>10</v>
      </c>
    </row>
    <row r="67" spans="1:6" ht="47.25">
      <c r="A67" s="54" t="s">
        <v>79</v>
      </c>
      <c r="B67" s="57" t="s">
        <v>67</v>
      </c>
      <c r="C67" s="57" t="s">
        <v>90</v>
      </c>
      <c r="D67" s="57" t="s">
        <v>164</v>
      </c>
      <c r="E67" s="57" t="s">
        <v>80</v>
      </c>
      <c r="F67" s="58">
        <v>10</v>
      </c>
    </row>
    <row r="68" spans="1:6" ht="47.25">
      <c r="A68" s="54" t="s">
        <v>81</v>
      </c>
      <c r="B68" s="57" t="s">
        <v>67</v>
      </c>
      <c r="C68" s="57" t="s">
        <v>90</v>
      </c>
      <c r="D68" s="57" t="s">
        <v>164</v>
      </c>
      <c r="E68" s="57" t="s">
        <v>82</v>
      </c>
      <c r="F68" s="58">
        <v>10</v>
      </c>
    </row>
    <row r="69" spans="1:8" ht="15.75">
      <c r="A69" s="54" t="s">
        <v>36</v>
      </c>
      <c r="B69" s="57" t="s">
        <v>67</v>
      </c>
      <c r="C69" s="57" t="s">
        <v>96</v>
      </c>
      <c r="D69" s="57"/>
      <c r="E69" s="57"/>
      <c r="F69" s="58">
        <v>59.76</v>
      </c>
      <c r="H69" s="55">
        <f>SUM(F75+F77)</f>
        <v>59.760000000000005</v>
      </c>
    </row>
    <row r="70" spans="1:6" ht="31.5">
      <c r="A70" s="54" t="s">
        <v>37</v>
      </c>
      <c r="B70" s="57" t="s">
        <v>67</v>
      </c>
      <c r="C70" s="57" t="s">
        <v>97</v>
      </c>
      <c r="D70" s="57"/>
      <c r="E70" s="57"/>
      <c r="F70" s="58">
        <v>59.76</v>
      </c>
    </row>
    <row r="71" spans="1:6" ht="78.75">
      <c r="A71" s="54" t="s">
        <v>83</v>
      </c>
      <c r="B71" s="57" t="s">
        <v>67</v>
      </c>
      <c r="C71" s="57" t="s">
        <v>97</v>
      </c>
      <c r="D71" s="57" t="s">
        <v>84</v>
      </c>
      <c r="E71" s="57"/>
      <c r="F71" s="58">
        <v>59.76</v>
      </c>
    </row>
    <row r="72" spans="1:6" ht="15.75">
      <c r="A72" s="54" t="s">
        <v>155</v>
      </c>
      <c r="B72" s="57" t="s">
        <v>67</v>
      </c>
      <c r="C72" s="57" t="s">
        <v>97</v>
      </c>
      <c r="D72" s="57" t="s">
        <v>98</v>
      </c>
      <c r="E72" s="57"/>
      <c r="F72" s="58">
        <v>59.76</v>
      </c>
    </row>
    <row r="73" spans="1:6" ht="15.75">
      <c r="A73" s="54" t="s">
        <v>139</v>
      </c>
      <c r="B73" s="57" t="s">
        <v>67</v>
      </c>
      <c r="C73" s="57" t="s">
        <v>97</v>
      </c>
      <c r="D73" s="57" t="s">
        <v>156</v>
      </c>
      <c r="E73" s="57"/>
      <c r="F73" s="58">
        <v>59.76</v>
      </c>
    </row>
    <row r="74" spans="1:6" ht="47.25">
      <c r="A74" s="54" t="s">
        <v>99</v>
      </c>
      <c r="B74" s="57" t="s">
        <v>67</v>
      </c>
      <c r="C74" s="57" t="s">
        <v>97</v>
      </c>
      <c r="D74" s="57" t="s">
        <v>165</v>
      </c>
      <c r="E74" s="57"/>
      <c r="F74" s="58">
        <v>59.76</v>
      </c>
    </row>
    <row r="75" spans="1:6" ht="94.5">
      <c r="A75" s="54" t="s">
        <v>75</v>
      </c>
      <c r="B75" s="57" t="s">
        <v>67</v>
      </c>
      <c r="C75" s="57" t="s">
        <v>97</v>
      </c>
      <c r="D75" s="57" t="s">
        <v>165</v>
      </c>
      <c r="E75" s="57" t="s">
        <v>76</v>
      </c>
      <c r="F75" s="58">
        <v>49.71</v>
      </c>
    </row>
    <row r="76" spans="1:6" ht="47.25">
      <c r="A76" s="54" t="s">
        <v>77</v>
      </c>
      <c r="B76" s="57" t="s">
        <v>67</v>
      </c>
      <c r="C76" s="57" t="s">
        <v>97</v>
      </c>
      <c r="D76" s="57" t="s">
        <v>165</v>
      </c>
      <c r="E76" s="57" t="s">
        <v>78</v>
      </c>
      <c r="F76" s="58">
        <v>49.71</v>
      </c>
    </row>
    <row r="77" spans="1:6" ht="47.25">
      <c r="A77" s="54" t="s">
        <v>79</v>
      </c>
      <c r="B77" s="57" t="s">
        <v>67</v>
      </c>
      <c r="C77" s="57" t="s">
        <v>97</v>
      </c>
      <c r="D77" s="57" t="s">
        <v>165</v>
      </c>
      <c r="E77" s="57" t="s">
        <v>80</v>
      </c>
      <c r="F77" s="58">
        <v>10.05</v>
      </c>
    </row>
    <row r="78" spans="1:6" ht="47.25">
      <c r="A78" s="54" t="s">
        <v>81</v>
      </c>
      <c r="B78" s="57" t="s">
        <v>67</v>
      </c>
      <c r="C78" s="57" t="s">
        <v>97</v>
      </c>
      <c r="D78" s="57" t="s">
        <v>165</v>
      </c>
      <c r="E78" s="57" t="s">
        <v>82</v>
      </c>
      <c r="F78" s="58">
        <v>10.05</v>
      </c>
    </row>
    <row r="79" spans="1:8" ht="47.25">
      <c r="A79" s="54" t="s">
        <v>100</v>
      </c>
      <c r="B79" s="57" t="s">
        <v>67</v>
      </c>
      <c r="C79" s="57" t="s">
        <v>101</v>
      </c>
      <c r="D79" s="57"/>
      <c r="E79" s="57"/>
      <c r="F79" s="58">
        <v>129.09</v>
      </c>
      <c r="H79" s="55">
        <f>SUM(F84+F87)</f>
        <v>129.09</v>
      </c>
    </row>
    <row r="80" spans="1:6" ht="63">
      <c r="A80" s="54" t="s">
        <v>166</v>
      </c>
      <c r="B80" s="57" t="s">
        <v>67</v>
      </c>
      <c r="C80" s="57" t="s">
        <v>167</v>
      </c>
      <c r="D80" s="57"/>
      <c r="E80" s="57"/>
      <c r="F80" s="58">
        <v>129.09</v>
      </c>
    </row>
    <row r="81" spans="1:6" ht="63">
      <c r="A81" s="54" t="s">
        <v>102</v>
      </c>
      <c r="B81" s="57" t="s">
        <v>67</v>
      </c>
      <c r="C81" s="57" t="s">
        <v>167</v>
      </c>
      <c r="D81" s="57" t="s">
        <v>103</v>
      </c>
      <c r="E81" s="57"/>
      <c r="F81" s="58">
        <v>129.09</v>
      </c>
    </row>
    <row r="82" spans="1:6" ht="15.75">
      <c r="A82" s="54" t="s">
        <v>159</v>
      </c>
      <c r="B82" s="57" t="s">
        <v>67</v>
      </c>
      <c r="C82" s="57" t="s">
        <v>167</v>
      </c>
      <c r="D82" s="57" t="s">
        <v>168</v>
      </c>
      <c r="E82" s="57"/>
      <c r="F82" s="58">
        <v>129.09</v>
      </c>
    </row>
    <row r="83" spans="1:6" ht="126">
      <c r="A83" s="59" t="s">
        <v>169</v>
      </c>
      <c r="B83" s="57" t="s">
        <v>67</v>
      </c>
      <c r="C83" s="57" t="s">
        <v>167</v>
      </c>
      <c r="D83" s="57" t="s">
        <v>170</v>
      </c>
      <c r="E83" s="57"/>
      <c r="F83" s="58">
        <v>129.09</v>
      </c>
    </row>
    <row r="84" spans="1:6" ht="204.75">
      <c r="A84" s="59" t="s">
        <v>171</v>
      </c>
      <c r="B84" s="57" t="s">
        <v>67</v>
      </c>
      <c r="C84" s="57" t="s">
        <v>167</v>
      </c>
      <c r="D84" s="57" t="s">
        <v>172</v>
      </c>
      <c r="E84" s="57"/>
      <c r="F84" s="58">
        <v>80.19</v>
      </c>
    </row>
    <row r="85" spans="1:6" ht="15.75">
      <c r="A85" s="54" t="s">
        <v>85</v>
      </c>
      <c r="B85" s="57" t="s">
        <v>67</v>
      </c>
      <c r="C85" s="57" t="s">
        <v>167</v>
      </c>
      <c r="D85" s="57" t="s">
        <v>172</v>
      </c>
      <c r="E85" s="57" t="s">
        <v>86</v>
      </c>
      <c r="F85" s="58">
        <v>80.19</v>
      </c>
    </row>
    <row r="86" spans="1:6" ht="15.75">
      <c r="A86" s="54" t="s">
        <v>87</v>
      </c>
      <c r="B86" s="57" t="s">
        <v>67</v>
      </c>
      <c r="C86" s="57" t="s">
        <v>167</v>
      </c>
      <c r="D86" s="57" t="s">
        <v>172</v>
      </c>
      <c r="E86" s="57" t="s">
        <v>88</v>
      </c>
      <c r="F86" s="58">
        <v>80.19</v>
      </c>
    </row>
    <row r="87" spans="1:6" ht="204.75">
      <c r="A87" s="59" t="s">
        <v>173</v>
      </c>
      <c r="B87" s="57" t="s">
        <v>67</v>
      </c>
      <c r="C87" s="57" t="s">
        <v>167</v>
      </c>
      <c r="D87" s="57" t="s">
        <v>174</v>
      </c>
      <c r="E87" s="57"/>
      <c r="F87" s="58">
        <v>48.9</v>
      </c>
    </row>
    <row r="88" spans="1:6" ht="15.75">
      <c r="A88" s="54" t="s">
        <v>85</v>
      </c>
      <c r="B88" s="57" t="s">
        <v>67</v>
      </c>
      <c r="C88" s="57" t="s">
        <v>167</v>
      </c>
      <c r="D88" s="57" t="s">
        <v>174</v>
      </c>
      <c r="E88" s="57" t="s">
        <v>86</v>
      </c>
      <c r="F88" s="58">
        <v>48.9</v>
      </c>
    </row>
    <row r="89" spans="1:6" ht="15.75">
      <c r="A89" s="54" t="s">
        <v>87</v>
      </c>
      <c r="B89" s="57" t="s">
        <v>67</v>
      </c>
      <c r="C89" s="57" t="s">
        <v>167</v>
      </c>
      <c r="D89" s="57" t="s">
        <v>174</v>
      </c>
      <c r="E89" s="57" t="s">
        <v>88</v>
      </c>
      <c r="F89" s="58">
        <v>48.9</v>
      </c>
    </row>
    <row r="90" spans="1:8" ht="15.75">
      <c r="A90" s="54" t="s">
        <v>38</v>
      </c>
      <c r="B90" s="57" t="s">
        <v>67</v>
      </c>
      <c r="C90" s="57" t="s">
        <v>104</v>
      </c>
      <c r="D90" s="57"/>
      <c r="E90" s="57"/>
      <c r="F90" s="58">
        <v>1238.29</v>
      </c>
      <c r="H90" s="55">
        <f>SUM(F91+F101)</f>
        <v>1238.29</v>
      </c>
    </row>
    <row r="91" spans="1:8" ht="15.75">
      <c r="A91" s="54" t="s">
        <v>39</v>
      </c>
      <c r="B91" s="57" t="s">
        <v>67</v>
      </c>
      <c r="C91" s="57" t="s">
        <v>105</v>
      </c>
      <c r="D91" s="57"/>
      <c r="E91" s="57"/>
      <c r="F91" s="58">
        <v>1097.29</v>
      </c>
      <c r="H91" s="55">
        <f>SUM(F95+F98)</f>
        <v>1097.29</v>
      </c>
    </row>
    <row r="92" spans="1:6" ht="63">
      <c r="A92" s="54" t="s">
        <v>106</v>
      </c>
      <c r="B92" s="57" t="s">
        <v>67</v>
      </c>
      <c r="C92" s="57" t="s">
        <v>105</v>
      </c>
      <c r="D92" s="57" t="s">
        <v>107</v>
      </c>
      <c r="E92" s="57"/>
      <c r="F92" s="58">
        <v>1097.29</v>
      </c>
    </row>
    <row r="93" spans="1:6" ht="15.75">
      <c r="A93" s="54" t="s">
        <v>159</v>
      </c>
      <c r="B93" s="57" t="s">
        <v>67</v>
      </c>
      <c r="C93" s="57" t="s">
        <v>105</v>
      </c>
      <c r="D93" s="57" t="s">
        <v>175</v>
      </c>
      <c r="E93" s="57"/>
      <c r="F93" s="58">
        <v>1097.29</v>
      </c>
    </row>
    <row r="94" spans="1:6" ht="47.25">
      <c r="A94" s="54" t="s">
        <v>176</v>
      </c>
      <c r="B94" s="57" t="s">
        <v>67</v>
      </c>
      <c r="C94" s="57" t="s">
        <v>105</v>
      </c>
      <c r="D94" s="57" t="s">
        <v>177</v>
      </c>
      <c r="E94" s="57"/>
      <c r="F94" s="58">
        <v>1097.29</v>
      </c>
    </row>
    <row r="95" spans="1:6" ht="47.25">
      <c r="A95" s="54" t="s">
        <v>178</v>
      </c>
      <c r="B95" s="57" t="s">
        <v>67</v>
      </c>
      <c r="C95" s="57" t="s">
        <v>105</v>
      </c>
      <c r="D95" s="57" t="s">
        <v>179</v>
      </c>
      <c r="E95" s="57"/>
      <c r="F95" s="58">
        <v>723.94</v>
      </c>
    </row>
    <row r="96" spans="1:6" ht="47.25">
      <c r="A96" s="54" t="s">
        <v>79</v>
      </c>
      <c r="B96" s="57" t="s">
        <v>67</v>
      </c>
      <c r="C96" s="57" t="s">
        <v>105</v>
      </c>
      <c r="D96" s="57" t="s">
        <v>179</v>
      </c>
      <c r="E96" s="57" t="s">
        <v>80</v>
      </c>
      <c r="F96" s="58">
        <v>723.94</v>
      </c>
    </row>
    <row r="97" spans="1:6" ht="47.25">
      <c r="A97" s="54" t="s">
        <v>81</v>
      </c>
      <c r="B97" s="57" t="s">
        <v>67</v>
      </c>
      <c r="C97" s="57" t="s">
        <v>105</v>
      </c>
      <c r="D97" s="57" t="s">
        <v>179</v>
      </c>
      <c r="E97" s="57" t="s">
        <v>82</v>
      </c>
      <c r="F97" s="58">
        <v>723.94</v>
      </c>
    </row>
    <row r="98" spans="1:6" ht="63">
      <c r="A98" s="54" t="s">
        <v>180</v>
      </c>
      <c r="B98" s="57" t="s">
        <v>67</v>
      </c>
      <c r="C98" s="57" t="s">
        <v>105</v>
      </c>
      <c r="D98" s="57" t="s">
        <v>181</v>
      </c>
      <c r="E98" s="57"/>
      <c r="F98" s="58">
        <v>373.35</v>
      </c>
    </row>
    <row r="99" spans="1:6" ht="47.25">
      <c r="A99" s="54" t="s">
        <v>79</v>
      </c>
      <c r="B99" s="57" t="s">
        <v>67</v>
      </c>
      <c r="C99" s="57" t="s">
        <v>105</v>
      </c>
      <c r="D99" s="57" t="s">
        <v>181</v>
      </c>
      <c r="E99" s="57" t="s">
        <v>80</v>
      </c>
      <c r="F99" s="58">
        <v>373.35</v>
      </c>
    </row>
    <row r="100" spans="1:6" ht="47.25">
      <c r="A100" s="54" t="s">
        <v>81</v>
      </c>
      <c r="B100" s="57" t="s">
        <v>67</v>
      </c>
      <c r="C100" s="57" t="s">
        <v>105</v>
      </c>
      <c r="D100" s="57" t="s">
        <v>181</v>
      </c>
      <c r="E100" s="57" t="s">
        <v>82</v>
      </c>
      <c r="F100" s="58">
        <v>373.35</v>
      </c>
    </row>
    <row r="101" spans="1:6" ht="31.5">
      <c r="A101" s="54" t="s">
        <v>61</v>
      </c>
      <c r="B101" s="57" t="s">
        <v>67</v>
      </c>
      <c r="C101" s="57" t="s">
        <v>235</v>
      </c>
      <c r="D101" s="57"/>
      <c r="E101" s="57"/>
      <c r="F101" s="58">
        <v>141</v>
      </c>
    </row>
    <row r="102" spans="1:6" ht="78.75">
      <c r="A102" s="54" t="s">
        <v>83</v>
      </c>
      <c r="B102" s="57" t="s">
        <v>67</v>
      </c>
      <c r="C102" s="57" t="s">
        <v>235</v>
      </c>
      <c r="D102" s="57" t="s">
        <v>84</v>
      </c>
      <c r="E102" s="57"/>
      <c r="F102" s="58">
        <v>141</v>
      </c>
    </row>
    <row r="103" spans="1:6" ht="15.75">
      <c r="A103" s="54" t="s">
        <v>155</v>
      </c>
      <c r="B103" s="57" t="s">
        <v>67</v>
      </c>
      <c r="C103" s="57" t="s">
        <v>235</v>
      </c>
      <c r="D103" s="57" t="s">
        <v>98</v>
      </c>
      <c r="E103" s="57"/>
      <c r="F103" s="58">
        <v>141</v>
      </c>
    </row>
    <row r="104" spans="1:6" ht="15.75">
      <c r="A104" s="54" t="s">
        <v>139</v>
      </c>
      <c r="B104" s="57" t="s">
        <v>67</v>
      </c>
      <c r="C104" s="57" t="s">
        <v>235</v>
      </c>
      <c r="D104" s="57" t="s">
        <v>156</v>
      </c>
      <c r="E104" s="57"/>
      <c r="F104" s="58">
        <v>141</v>
      </c>
    </row>
    <row r="105" spans="1:6" ht="63">
      <c r="A105" s="54" t="s">
        <v>229</v>
      </c>
      <c r="B105" s="57" t="s">
        <v>67</v>
      </c>
      <c r="C105" s="57" t="s">
        <v>235</v>
      </c>
      <c r="D105" s="57" t="s">
        <v>236</v>
      </c>
      <c r="E105" s="57"/>
      <c r="F105" s="58">
        <v>141</v>
      </c>
    </row>
    <row r="106" spans="1:6" ht="47.25">
      <c r="A106" s="54" t="s">
        <v>79</v>
      </c>
      <c r="B106" s="57" t="s">
        <v>67</v>
      </c>
      <c r="C106" s="57" t="s">
        <v>235</v>
      </c>
      <c r="D106" s="57" t="s">
        <v>236</v>
      </c>
      <c r="E106" s="57" t="s">
        <v>80</v>
      </c>
      <c r="F106" s="58">
        <v>141</v>
      </c>
    </row>
    <row r="107" spans="1:6" ht="47.25">
      <c r="A107" s="54" t="s">
        <v>81</v>
      </c>
      <c r="B107" s="57" t="s">
        <v>67</v>
      </c>
      <c r="C107" s="57" t="s">
        <v>235</v>
      </c>
      <c r="D107" s="57" t="s">
        <v>236</v>
      </c>
      <c r="E107" s="57" t="s">
        <v>82</v>
      </c>
      <c r="F107" s="58">
        <v>141</v>
      </c>
    </row>
    <row r="108" spans="1:8" ht="31.5">
      <c r="A108" s="54" t="s">
        <v>108</v>
      </c>
      <c r="B108" s="57" t="s">
        <v>67</v>
      </c>
      <c r="C108" s="57" t="s">
        <v>109</v>
      </c>
      <c r="D108" s="57"/>
      <c r="E108" s="57"/>
      <c r="F108" s="58">
        <v>3004.73</v>
      </c>
      <c r="H108" s="55">
        <f>SUM(F109+F120+F136+F167)</f>
        <v>3004.73</v>
      </c>
    </row>
    <row r="109" spans="1:8" ht="15.75">
      <c r="A109" s="54" t="s">
        <v>45</v>
      </c>
      <c r="B109" s="57" t="s">
        <v>67</v>
      </c>
      <c r="C109" s="57" t="s">
        <v>110</v>
      </c>
      <c r="D109" s="57"/>
      <c r="E109" s="57"/>
      <c r="F109" s="58">
        <v>370.94</v>
      </c>
      <c r="H109" s="55">
        <f>SUM(F112+F116)</f>
        <v>370.94000000000005</v>
      </c>
    </row>
    <row r="110" spans="1:6" ht="78.75">
      <c r="A110" s="54" t="s">
        <v>94</v>
      </c>
      <c r="B110" s="57" t="s">
        <v>67</v>
      </c>
      <c r="C110" s="57" t="s">
        <v>110</v>
      </c>
      <c r="D110" s="57" t="s">
        <v>95</v>
      </c>
      <c r="E110" s="57"/>
      <c r="F110" s="58">
        <v>370.94</v>
      </c>
    </row>
    <row r="111" spans="1:6" ht="15.75">
      <c r="A111" s="54" t="s">
        <v>159</v>
      </c>
      <c r="B111" s="57" t="s">
        <v>67</v>
      </c>
      <c r="C111" s="57" t="s">
        <v>110</v>
      </c>
      <c r="D111" s="57" t="s">
        <v>160</v>
      </c>
      <c r="E111" s="57"/>
      <c r="F111" s="58">
        <v>370.94</v>
      </c>
    </row>
    <row r="112" spans="1:6" ht="47.25">
      <c r="A112" s="54" t="s">
        <v>182</v>
      </c>
      <c r="B112" s="57" t="s">
        <v>67</v>
      </c>
      <c r="C112" s="57" t="s">
        <v>110</v>
      </c>
      <c r="D112" s="57" t="s">
        <v>183</v>
      </c>
      <c r="E112" s="57"/>
      <c r="F112" s="58">
        <v>180.08</v>
      </c>
    </row>
    <row r="113" spans="1:6" ht="47.25">
      <c r="A113" s="54" t="s">
        <v>184</v>
      </c>
      <c r="B113" s="57" t="s">
        <v>67</v>
      </c>
      <c r="C113" s="57" t="s">
        <v>110</v>
      </c>
      <c r="D113" s="57" t="s">
        <v>185</v>
      </c>
      <c r="E113" s="57"/>
      <c r="F113" s="58">
        <v>180.08</v>
      </c>
    </row>
    <row r="114" spans="1:6" ht="15.75">
      <c r="A114" s="54" t="s">
        <v>92</v>
      </c>
      <c r="B114" s="57" t="s">
        <v>67</v>
      </c>
      <c r="C114" s="57" t="s">
        <v>110</v>
      </c>
      <c r="D114" s="57" t="s">
        <v>185</v>
      </c>
      <c r="E114" s="57" t="s">
        <v>93</v>
      </c>
      <c r="F114" s="58">
        <v>180.08</v>
      </c>
    </row>
    <row r="115" spans="1:6" ht="78.75">
      <c r="A115" s="54" t="s">
        <v>117</v>
      </c>
      <c r="B115" s="57" t="s">
        <v>67</v>
      </c>
      <c r="C115" s="57" t="s">
        <v>110</v>
      </c>
      <c r="D115" s="57" t="s">
        <v>185</v>
      </c>
      <c r="E115" s="57" t="s">
        <v>118</v>
      </c>
      <c r="F115" s="58">
        <v>180.08</v>
      </c>
    </row>
    <row r="116" spans="1:6" ht="47.25">
      <c r="A116" s="54" t="s">
        <v>186</v>
      </c>
      <c r="B116" s="57" t="s">
        <v>67</v>
      </c>
      <c r="C116" s="57" t="s">
        <v>110</v>
      </c>
      <c r="D116" s="57" t="s">
        <v>187</v>
      </c>
      <c r="E116" s="57"/>
      <c r="F116" s="58">
        <v>190.86</v>
      </c>
    </row>
    <row r="117" spans="1:6" ht="63">
      <c r="A117" s="54" t="s">
        <v>188</v>
      </c>
      <c r="B117" s="57" t="s">
        <v>67</v>
      </c>
      <c r="C117" s="57" t="s">
        <v>110</v>
      </c>
      <c r="D117" s="57" t="s">
        <v>189</v>
      </c>
      <c r="E117" s="57"/>
      <c r="F117" s="58">
        <v>190.86</v>
      </c>
    </row>
    <row r="118" spans="1:6" ht="47.25">
      <c r="A118" s="54" t="s">
        <v>79</v>
      </c>
      <c r="B118" s="57" t="s">
        <v>67</v>
      </c>
      <c r="C118" s="57" t="s">
        <v>110</v>
      </c>
      <c r="D118" s="57" t="s">
        <v>189</v>
      </c>
      <c r="E118" s="57" t="s">
        <v>80</v>
      </c>
      <c r="F118" s="58">
        <v>190.86</v>
      </c>
    </row>
    <row r="119" spans="1:6" ht="47.25">
      <c r="A119" s="54" t="s">
        <v>81</v>
      </c>
      <c r="B119" s="57" t="s">
        <v>67</v>
      </c>
      <c r="C119" s="57" t="s">
        <v>110</v>
      </c>
      <c r="D119" s="57" t="s">
        <v>189</v>
      </c>
      <c r="E119" s="57" t="s">
        <v>82</v>
      </c>
      <c r="F119" s="58">
        <v>190.86</v>
      </c>
    </row>
    <row r="120" spans="1:8" ht="15.75">
      <c r="A120" s="54" t="s">
        <v>46</v>
      </c>
      <c r="B120" s="57" t="s">
        <v>67</v>
      </c>
      <c r="C120" s="57" t="s">
        <v>111</v>
      </c>
      <c r="D120" s="57"/>
      <c r="E120" s="57"/>
      <c r="F120" s="58">
        <v>635.66</v>
      </c>
      <c r="H120" s="55">
        <f>SUM(F121+F130)</f>
        <v>635.6600000000001</v>
      </c>
    </row>
    <row r="121" spans="1:6" ht="126">
      <c r="A121" s="54" t="s">
        <v>112</v>
      </c>
      <c r="B121" s="57" t="s">
        <v>67</v>
      </c>
      <c r="C121" s="57" t="s">
        <v>111</v>
      </c>
      <c r="D121" s="57" t="s">
        <v>113</v>
      </c>
      <c r="E121" s="57"/>
      <c r="F121" s="58">
        <v>420.05</v>
      </c>
    </row>
    <row r="122" spans="1:6" ht="15.75">
      <c r="A122" s="54" t="s">
        <v>159</v>
      </c>
      <c r="B122" s="57" t="s">
        <v>67</v>
      </c>
      <c r="C122" s="57" t="s">
        <v>111</v>
      </c>
      <c r="D122" s="57" t="s">
        <v>190</v>
      </c>
      <c r="E122" s="57"/>
      <c r="F122" s="58">
        <v>420.05</v>
      </c>
    </row>
    <row r="123" spans="1:6" ht="47.25">
      <c r="A123" s="54" t="s">
        <v>191</v>
      </c>
      <c r="B123" s="57" t="s">
        <v>67</v>
      </c>
      <c r="C123" s="57" t="s">
        <v>111</v>
      </c>
      <c r="D123" s="57" t="s">
        <v>192</v>
      </c>
      <c r="E123" s="57"/>
      <c r="F123" s="58">
        <v>420.05</v>
      </c>
    </row>
    <row r="124" spans="1:6" ht="63">
      <c r="A124" s="54" t="s">
        <v>114</v>
      </c>
      <c r="B124" s="57" t="s">
        <v>67</v>
      </c>
      <c r="C124" s="57" t="s">
        <v>111</v>
      </c>
      <c r="D124" s="57" t="s">
        <v>193</v>
      </c>
      <c r="E124" s="57"/>
      <c r="F124" s="58">
        <v>223</v>
      </c>
    </row>
    <row r="125" spans="1:6" ht="47.25">
      <c r="A125" s="54" t="s">
        <v>79</v>
      </c>
      <c r="B125" s="57" t="s">
        <v>67</v>
      </c>
      <c r="C125" s="57" t="s">
        <v>111</v>
      </c>
      <c r="D125" s="57" t="s">
        <v>193</v>
      </c>
      <c r="E125" s="57" t="s">
        <v>80</v>
      </c>
      <c r="F125" s="58">
        <v>223</v>
      </c>
    </row>
    <row r="126" spans="1:6" ht="47.25">
      <c r="A126" s="54" t="s">
        <v>81</v>
      </c>
      <c r="B126" s="57" t="s">
        <v>67</v>
      </c>
      <c r="C126" s="57" t="s">
        <v>111</v>
      </c>
      <c r="D126" s="57" t="s">
        <v>193</v>
      </c>
      <c r="E126" s="57" t="s">
        <v>82</v>
      </c>
      <c r="F126" s="58">
        <v>223</v>
      </c>
    </row>
    <row r="127" spans="1:6" ht="63">
      <c r="A127" s="54" t="s">
        <v>194</v>
      </c>
      <c r="B127" s="57" t="s">
        <v>67</v>
      </c>
      <c r="C127" s="57" t="s">
        <v>111</v>
      </c>
      <c r="D127" s="57" t="s">
        <v>195</v>
      </c>
      <c r="E127" s="57"/>
      <c r="F127" s="58">
        <v>197.05</v>
      </c>
    </row>
    <row r="128" spans="1:6" ht="47.25">
      <c r="A128" s="54" t="s">
        <v>79</v>
      </c>
      <c r="B128" s="57" t="s">
        <v>67</v>
      </c>
      <c r="C128" s="57" t="s">
        <v>111</v>
      </c>
      <c r="D128" s="57" t="s">
        <v>195</v>
      </c>
      <c r="E128" s="57" t="s">
        <v>80</v>
      </c>
      <c r="F128" s="58">
        <v>197.05</v>
      </c>
    </row>
    <row r="129" spans="1:6" ht="47.25">
      <c r="A129" s="54" t="s">
        <v>81</v>
      </c>
      <c r="B129" s="57" t="s">
        <v>67</v>
      </c>
      <c r="C129" s="57" t="s">
        <v>111</v>
      </c>
      <c r="D129" s="57" t="s">
        <v>195</v>
      </c>
      <c r="E129" s="57" t="s">
        <v>82</v>
      </c>
      <c r="F129" s="58">
        <v>197.05</v>
      </c>
    </row>
    <row r="130" spans="1:6" ht="63">
      <c r="A130" s="54" t="s">
        <v>115</v>
      </c>
      <c r="B130" s="57" t="s">
        <v>67</v>
      </c>
      <c r="C130" s="57" t="s">
        <v>111</v>
      </c>
      <c r="D130" s="57" t="s">
        <v>116</v>
      </c>
      <c r="E130" s="57"/>
      <c r="F130" s="58">
        <v>215.61</v>
      </c>
    </row>
    <row r="131" spans="1:6" ht="15.75">
      <c r="A131" s="54" t="s">
        <v>159</v>
      </c>
      <c r="B131" s="57" t="s">
        <v>67</v>
      </c>
      <c r="C131" s="57" t="s">
        <v>111</v>
      </c>
      <c r="D131" s="57" t="s">
        <v>196</v>
      </c>
      <c r="E131" s="57"/>
      <c r="F131" s="58">
        <v>215.61</v>
      </c>
    </row>
    <row r="132" spans="1:6" ht="47.25">
      <c r="A132" s="54" t="s">
        <v>197</v>
      </c>
      <c r="B132" s="57" t="s">
        <v>67</v>
      </c>
      <c r="C132" s="57" t="s">
        <v>111</v>
      </c>
      <c r="D132" s="57" t="s">
        <v>198</v>
      </c>
      <c r="E132" s="57"/>
      <c r="F132" s="58">
        <v>215.61</v>
      </c>
    </row>
    <row r="133" spans="1:6" ht="31.5">
      <c r="A133" s="54" t="s">
        <v>199</v>
      </c>
      <c r="B133" s="57" t="s">
        <v>67</v>
      </c>
      <c r="C133" s="57" t="s">
        <v>111</v>
      </c>
      <c r="D133" s="57" t="s">
        <v>200</v>
      </c>
      <c r="E133" s="57"/>
      <c r="F133" s="58">
        <v>215.61</v>
      </c>
    </row>
    <row r="134" spans="1:6" ht="15.75">
      <c r="A134" s="54" t="s">
        <v>92</v>
      </c>
      <c r="B134" s="57" t="s">
        <v>67</v>
      </c>
      <c r="C134" s="57" t="s">
        <v>111</v>
      </c>
      <c r="D134" s="57" t="s">
        <v>200</v>
      </c>
      <c r="E134" s="57" t="s">
        <v>93</v>
      </c>
      <c r="F134" s="58">
        <v>215.61</v>
      </c>
    </row>
    <row r="135" spans="1:6" ht="78.75">
      <c r="A135" s="54" t="s">
        <v>117</v>
      </c>
      <c r="B135" s="57" t="s">
        <v>67</v>
      </c>
      <c r="C135" s="57" t="s">
        <v>111</v>
      </c>
      <c r="D135" s="57" t="s">
        <v>200</v>
      </c>
      <c r="E135" s="57" t="s">
        <v>118</v>
      </c>
      <c r="F135" s="58">
        <v>215.61</v>
      </c>
    </row>
    <row r="136" spans="1:8" ht="15.75">
      <c r="A136" s="54" t="s">
        <v>5</v>
      </c>
      <c r="B136" s="57" t="s">
        <v>67</v>
      </c>
      <c r="C136" s="57" t="s">
        <v>119</v>
      </c>
      <c r="D136" s="57"/>
      <c r="E136" s="57"/>
      <c r="F136" s="58">
        <v>1987.63</v>
      </c>
      <c r="H136" s="55">
        <f>SUM(F137+F146)</f>
        <v>1987.63</v>
      </c>
    </row>
    <row r="137" spans="1:8" ht="126">
      <c r="A137" s="54" t="s">
        <v>112</v>
      </c>
      <c r="B137" s="57" t="s">
        <v>67</v>
      </c>
      <c r="C137" s="57" t="s">
        <v>119</v>
      </c>
      <c r="D137" s="57" t="s">
        <v>113</v>
      </c>
      <c r="E137" s="57"/>
      <c r="F137" s="58">
        <v>1588.01</v>
      </c>
      <c r="H137" s="55">
        <f>SUM(F140+F143)</f>
        <v>1588.01</v>
      </c>
    </row>
    <row r="138" spans="1:6" ht="15.75">
      <c r="A138" s="54" t="s">
        <v>159</v>
      </c>
      <c r="B138" s="57" t="s">
        <v>67</v>
      </c>
      <c r="C138" s="57" t="s">
        <v>119</v>
      </c>
      <c r="D138" s="57" t="s">
        <v>190</v>
      </c>
      <c r="E138" s="57"/>
      <c r="F138" s="58">
        <v>1588.01</v>
      </c>
    </row>
    <row r="139" spans="1:6" ht="47.25">
      <c r="A139" s="54" t="s">
        <v>191</v>
      </c>
      <c r="B139" s="57" t="s">
        <v>67</v>
      </c>
      <c r="C139" s="57" t="s">
        <v>119</v>
      </c>
      <c r="D139" s="57" t="s">
        <v>192</v>
      </c>
      <c r="E139" s="57"/>
      <c r="F139" s="58">
        <v>1588.01</v>
      </c>
    </row>
    <row r="140" spans="1:6" ht="31.5">
      <c r="A140" s="54" t="s">
        <v>201</v>
      </c>
      <c r="B140" s="57" t="s">
        <v>67</v>
      </c>
      <c r="C140" s="57" t="s">
        <v>119</v>
      </c>
      <c r="D140" s="57" t="s">
        <v>202</v>
      </c>
      <c r="E140" s="57"/>
      <c r="F140" s="58">
        <v>35.78</v>
      </c>
    </row>
    <row r="141" spans="1:6" ht="47.25">
      <c r="A141" s="54" t="s">
        <v>79</v>
      </c>
      <c r="B141" s="57" t="s">
        <v>67</v>
      </c>
      <c r="C141" s="57" t="s">
        <v>119</v>
      </c>
      <c r="D141" s="57" t="s">
        <v>202</v>
      </c>
      <c r="E141" s="57" t="s">
        <v>80</v>
      </c>
      <c r="F141" s="58">
        <v>35.78</v>
      </c>
    </row>
    <row r="142" spans="1:6" ht="47.25">
      <c r="A142" s="54" t="s">
        <v>81</v>
      </c>
      <c r="B142" s="57" t="s">
        <v>67</v>
      </c>
      <c r="C142" s="57" t="s">
        <v>119</v>
      </c>
      <c r="D142" s="57" t="s">
        <v>202</v>
      </c>
      <c r="E142" s="57" t="s">
        <v>82</v>
      </c>
      <c r="F142" s="58">
        <v>35.78</v>
      </c>
    </row>
    <row r="143" spans="1:6" ht="15.75">
      <c r="A143" s="54" t="s">
        <v>203</v>
      </c>
      <c r="B143" s="57" t="s">
        <v>67</v>
      </c>
      <c r="C143" s="57" t="s">
        <v>119</v>
      </c>
      <c r="D143" s="57" t="s">
        <v>204</v>
      </c>
      <c r="E143" s="57"/>
      <c r="F143" s="58">
        <v>1552.23</v>
      </c>
    </row>
    <row r="144" spans="1:6" ht="47.25">
      <c r="A144" s="54" t="s">
        <v>79</v>
      </c>
      <c r="B144" s="57" t="s">
        <v>67</v>
      </c>
      <c r="C144" s="57" t="s">
        <v>119</v>
      </c>
      <c r="D144" s="57" t="s">
        <v>204</v>
      </c>
      <c r="E144" s="57" t="s">
        <v>80</v>
      </c>
      <c r="F144" s="58">
        <v>1552.23</v>
      </c>
    </row>
    <row r="145" spans="1:6" ht="47.25">
      <c r="A145" s="54" t="s">
        <v>81</v>
      </c>
      <c r="B145" s="57" t="s">
        <v>67</v>
      </c>
      <c r="C145" s="57" t="s">
        <v>119</v>
      </c>
      <c r="D145" s="57" t="s">
        <v>204</v>
      </c>
      <c r="E145" s="57" t="s">
        <v>82</v>
      </c>
      <c r="F145" s="58">
        <v>1552.23</v>
      </c>
    </row>
    <row r="146" spans="1:8" ht="78.75">
      <c r="A146" s="54" t="s">
        <v>120</v>
      </c>
      <c r="B146" s="57" t="s">
        <v>67</v>
      </c>
      <c r="C146" s="57" t="s">
        <v>119</v>
      </c>
      <c r="D146" s="57" t="s">
        <v>121</v>
      </c>
      <c r="E146" s="57"/>
      <c r="F146" s="58">
        <v>399.62</v>
      </c>
      <c r="H146" s="55">
        <f>SUM(F147+F152)</f>
        <v>399.62</v>
      </c>
    </row>
    <row r="147" spans="1:6" ht="47.25">
      <c r="A147" s="54" t="s">
        <v>237</v>
      </c>
      <c r="B147" s="57" t="s">
        <v>67</v>
      </c>
      <c r="C147" s="57" t="s">
        <v>119</v>
      </c>
      <c r="D147" s="57" t="s">
        <v>238</v>
      </c>
      <c r="E147" s="57"/>
      <c r="F147" s="58">
        <v>10.82</v>
      </c>
    </row>
    <row r="148" spans="1:6" ht="47.25">
      <c r="A148" s="54" t="s">
        <v>239</v>
      </c>
      <c r="B148" s="57" t="s">
        <v>67</v>
      </c>
      <c r="C148" s="57" t="s">
        <v>119</v>
      </c>
      <c r="D148" s="57" t="s">
        <v>240</v>
      </c>
      <c r="E148" s="57"/>
      <c r="F148" s="58">
        <v>10.82</v>
      </c>
    </row>
    <row r="149" spans="1:6" ht="63">
      <c r="A149" s="54" t="s">
        <v>241</v>
      </c>
      <c r="B149" s="57" t="s">
        <v>67</v>
      </c>
      <c r="C149" s="57" t="s">
        <v>119</v>
      </c>
      <c r="D149" s="57" t="s">
        <v>242</v>
      </c>
      <c r="E149" s="57"/>
      <c r="F149" s="58">
        <v>10.82</v>
      </c>
    </row>
    <row r="150" spans="1:6" ht="47.25">
      <c r="A150" s="54" t="s">
        <v>79</v>
      </c>
      <c r="B150" s="57" t="s">
        <v>67</v>
      </c>
      <c r="C150" s="57" t="s">
        <v>119</v>
      </c>
      <c r="D150" s="57" t="s">
        <v>242</v>
      </c>
      <c r="E150" s="57" t="s">
        <v>80</v>
      </c>
      <c r="F150" s="58">
        <v>10.82</v>
      </c>
    </row>
    <row r="151" spans="1:6" ht="47.25">
      <c r="A151" s="54" t="s">
        <v>81</v>
      </c>
      <c r="B151" s="57" t="s">
        <v>67</v>
      </c>
      <c r="C151" s="57" t="s">
        <v>119</v>
      </c>
      <c r="D151" s="57" t="s">
        <v>242</v>
      </c>
      <c r="E151" s="57" t="s">
        <v>82</v>
      </c>
      <c r="F151" s="58">
        <v>10.82</v>
      </c>
    </row>
    <row r="152" spans="1:8" ht="15.75">
      <c r="A152" s="54" t="s">
        <v>159</v>
      </c>
      <c r="B152" s="57" t="s">
        <v>67</v>
      </c>
      <c r="C152" s="57" t="s">
        <v>119</v>
      </c>
      <c r="D152" s="57" t="s">
        <v>205</v>
      </c>
      <c r="E152" s="57"/>
      <c r="F152" s="58">
        <v>388.8</v>
      </c>
      <c r="H152" s="55">
        <f>SUM(F153+F163)</f>
        <v>388.8</v>
      </c>
    </row>
    <row r="153" spans="1:8" ht="63">
      <c r="A153" s="54" t="s">
        <v>243</v>
      </c>
      <c r="B153" s="57" t="s">
        <v>67</v>
      </c>
      <c r="C153" s="57" t="s">
        <v>119</v>
      </c>
      <c r="D153" s="57" t="s">
        <v>244</v>
      </c>
      <c r="E153" s="57"/>
      <c r="F153" s="58">
        <v>195.8</v>
      </c>
      <c r="H153" s="55">
        <f>SUM(F154+F157+F160)</f>
        <v>195.8</v>
      </c>
    </row>
    <row r="154" spans="1:6" ht="47.25">
      <c r="A154" s="54" t="s">
        <v>245</v>
      </c>
      <c r="B154" s="57" t="s">
        <v>67</v>
      </c>
      <c r="C154" s="57" t="s">
        <v>119</v>
      </c>
      <c r="D154" s="57" t="s">
        <v>246</v>
      </c>
      <c r="E154" s="57"/>
      <c r="F154" s="58">
        <v>2</v>
      </c>
    </row>
    <row r="155" spans="1:6" ht="47.25">
      <c r="A155" s="54" t="s">
        <v>79</v>
      </c>
      <c r="B155" s="57" t="s">
        <v>67</v>
      </c>
      <c r="C155" s="57" t="s">
        <v>119</v>
      </c>
      <c r="D155" s="57" t="s">
        <v>246</v>
      </c>
      <c r="E155" s="57" t="s">
        <v>80</v>
      </c>
      <c r="F155" s="58">
        <v>2</v>
      </c>
    </row>
    <row r="156" spans="1:6" ht="47.25">
      <c r="A156" s="54" t="s">
        <v>81</v>
      </c>
      <c r="B156" s="57" t="s">
        <v>67</v>
      </c>
      <c r="C156" s="57" t="s">
        <v>119</v>
      </c>
      <c r="D156" s="57" t="s">
        <v>246</v>
      </c>
      <c r="E156" s="57" t="s">
        <v>82</v>
      </c>
      <c r="F156" s="58">
        <v>2</v>
      </c>
    </row>
    <row r="157" spans="1:6" ht="47.25">
      <c r="A157" s="54" t="s">
        <v>247</v>
      </c>
      <c r="B157" s="57" t="s">
        <v>67</v>
      </c>
      <c r="C157" s="57" t="s">
        <v>119</v>
      </c>
      <c r="D157" s="57" t="s">
        <v>248</v>
      </c>
      <c r="E157" s="57"/>
      <c r="F157" s="58">
        <v>42.84</v>
      </c>
    </row>
    <row r="158" spans="1:6" ht="47.25">
      <c r="A158" s="54" t="s">
        <v>79</v>
      </c>
      <c r="B158" s="57" t="s">
        <v>67</v>
      </c>
      <c r="C158" s="57" t="s">
        <v>119</v>
      </c>
      <c r="D158" s="57" t="s">
        <v>248</v>
      </c>
      <c r="E158" s="57" t="s">
        <v>80</v>
      </c>
      <c r="F158" s="58">
        <v>42.84</v>
      </c>
    </row>
    <row r="159" spans="1:6" ht="47.25">
      <c r="A159" s="54" t="s">
        <v>81</v>
      </c>
      <c r="B159" s="57" t="s">
        <v>67</v>
      </c>
      <c r="C159" s="57" t="s">
        <v>119</v>
      </c>
      <c r="D159" s="57" t="s">
        <v>248</v>
      </c>
      <c r="E159" s="57" t="s">
        <v>82</v>
      </c>
      <c r="F159" s="58">
        <v>42.84</v>
      </c>
    </row>
    <row r="160" spans="1:6" ht="63">
      <c r="A160" s="54" t="s">
        <v>249</v>
      </c>
      <c r="B160" s="57" t="s">
        <v>67</v>
      </c>
      <c r="C160" s="57" t="s">
        <v>119</v>
      </c>
      <c r="D160" s="57" t="s">
        <v>250</v>
      </c>
      <c r="E160" s="57"/>
      <c r="F160" s="58">
        <v>150.96</v>
      </c>
    </row>
    <row r="161" spans="1:6" ht="47.25">
      <c r="A161" s="54" t="s">
        <v>79</v>
      </c>
      <c r="B161" s="57" t="s">
        <v>67</v>
      </c>
      <c r="C161" s="57" t="s">
        <v>119</v>
      </c>
      <c r="D161" s="57" t="s">
        <v>250</v>
      </c>
      <c r="E161" s="57" t="s">
        <v>80</v>
      </c>
      <c r="F161" s="58">
        <v>150.96</v>
      </c>
    </row>
    <row r="162" spans="1:6" ht="47.25">
      <c r="A162" s="54" t="s">
        <v>81</v>
      </c>
      <c r="B162" s="57" t="s">
        <v>67</v>
      </c>
      <c r="C162" s="57" t="s">
        <v>119</v>
      </c>
      <c r="D162" s="57" t="s">
        <v>250</v>
      </c>
      <c r="E162" s="57" t="s">
        <v>82</v>
      </c>
      <c r="F162" s="58">
        <v>150.96</v>
      </c>
    </row>
    <row r="163" spans="1:6" ht="47.25">
      <c r="A163" s="54" t="s">
        <v>206</v>
      </c>
      <c r="B163" s="57" t="s">
        <v>67</v>
      </c>
      <c r="C163" s="57" t="s">
        <v>119</v>
      </c>
      <c r="D163" s="57" t="s">
        <v>207</v>
      </c>
      <c r="E163" s="57"/>
      <c r="F163" s="58">
        <v>193</v>
      </c>
    </row>
    <row r="164" spans="1:6" ht="204.75">
      <c r="A164" s="59" t="s">
        <v>208</v>
      </c>
      <c r="B164" s="57" t="s">
        <v>67</v>
      </c>
      <c r="C164" s="57" t="s">
        <v>119</v>
      </c>
      <c r="D164" s="57" t="s">
        <v>209</v>
      </c>
      <c r="E164" s="57"/>
      <c r="F164" s="58">
        <v>193</v>
      </c>
    </row>
    <row r="165" spans="1:6" ht="15.75">
      <c r="A165" s="54" t="s">
        <v>85</v>
      </c>
      <c r="B165" s="57" t="s">
        <v>67</v>
      </c>
      <c r="C165" s="57" t="s">
        <v>119</v>
      </c>
      <c r="D165" s="57" t="s">
        <v>209</v>
      </c>
      <c r="E165" s="57" t="s">
        <v>86</v>
      </c>
      <c r="F165" s="58">
        <v>193</v>
      </c>
    </row>
    <row r="166" spans="1:6" ht="15.75">
      <c r="A166" s="54" t="s">
        <v>87</v>
      </c>
      <c r="B166" s="57" t="s">
        <v>67</v>
      </c>
      <c r="C166" s="57" t="s">
        <v>119</v>
      </c>
      <c r="D166" s="57" t="s">
        <v>209</v>
      </c>
      <c r="E166" s="57" t="s">
        <v>88</v>
      </c>
      <c r="F166" s="58">
        <v>193</v>
      </c>
    </row>
    <row r="167" spans="1:6" ht="31.5">
      <c r="A167" s="54" t="s">
        <v>40</v>
      </c>
      <c r="B167" s="57" t="s">
        <v>67</v>
      </c>
      <c r="C167" s="57" t="s">
        <v>122</v>
      </c>
      <c r="D167" s="57"/>
      <c r="E167" s="57"/>
      <c r="F167" s="58">
        <v>10.5</v>
      </c>
    </row>
    <row r="168" spans="1:6" ht="78.75">
      <c r="A168" s="54" t="s">
        <v>120</v>
      </c>
      <c r="B168" s="57" t="s">
        <v>67</v>
      </c>
      <c r="C168" s="57" t="s">
        <v>122</v>
      </c>
      <c r="D168" s="57" t="s">
        <v>121</v>
      </c>
      <c r="E168" s="57"/>
      <c r="F168" s="58">
        <v>10.5</v>
      </c>
    </row>
    <row r="169" spans="1:6" ht="15.75">
      <c r="A169" s="54" t="s">
        <v>159</v>
      </c>
      <c r="B169" s="57" t="s">
        <v>67</v>
      </c>
      <c r="C169" s="57" t="s">
        <v>122</v>
      </c>
      <c r="D169" s="57" t="s">
        <v>205</v>
      </c>
      <c r="E169" s="57"/>
      <c r="F169" s="58">
        <v>10.5</v>
      </c>
    </row>
    <row r="170" spans="1:6" ht="47.25">
      <c r="A170" s="54" t="s">
        <v>206</v>
      </c>
      <c r="B170" s="57" t="s">
        <v>67</v>
      </c>
      <c r="C170" s="57" t="s">
        <v>122</v>
      </c>
      <c r="D170" s="57" t="s">
        <v>207</v>
      </c>
      <c r="E170" s="57"/>
      <c r="F170" s="58">
        <v>10.5</v>
      </c>
    </row>
    <row r="171" spans="1:6" ht="204.75">
      <c r="A171" s="59" t="s">
        <v>208</v>
      </c>
      <c r="B171" s="57" t="s">
        <v>67</v>
      </c>
      <c r="C171" s="57" t="s">
        <v>122</v>
      </c>
      <c r="D171" s="57" t="s">
        <v>209</v>
      </c>
      <c r="E171" s="57"/>
      <c r="F171" s="58">
        <v>10.5</v>
      </c>
    </row>
    <row r="172" spans="1:6" ht="15.75">
      <c r="A172" s="54" t="s">
        <v>85</v>
      </c>
      <c r="B172" s="57" t="s">
        <v>67</v>
      </c>
      <c r="C172" s="57" t="s">
        <v>122</v>
      </c>
      <c r="D172" s="57" t="s">
        <v>209</v>
      </c>
      <c r="E172" s="57" t="s">
        <v>86</v>
      </c>
      <c r="F172" s="58">
        <v>10.5</v>
      </c>
    </row>
    <row r="173" spans="1:6" ht="15.75">
      <c r="A173" s="54" t="s">
        <v>87</v>
      </c>
      <c r="B173" s="57" t="s">
        <v>67</v>
      </c>
      <c r="C173" s="57" t="s">
        <v>122</v>
      </c>
      <c r="D173" s="57" t="s">
        <v>209</v>
      </c>
      <c r="E173" s="57" t="s">
        <v>88</v>
      </c>
      <c r="F173" s="58">
        <v>10.5</v>
      </c>
    </row>
    <row r="174" spans="1:6" ht="15.75">
      <c r="A174" s="54" t="s">
        <v>123</v>
      </c>
      <c r="B174" s="57" t="s">
        <v>67</v>
      </c>
      <c r="C174" s="57" t="s">
        <v>124</v>
      </c>
      <c r="D174" s="57"/>
      <c r="E174" s="57"/>
      <c r="F174" s="58">
        <v>25</v>
      </c>
    </row>
    <row r="175" spans="1:6" ht="47.25">
      <c r="A175" s="54" t="s">
        <v>125</v>
      </c>
      <c r="B175" s="57" t="s">
        <v>67</v>
      </c>
      <c r="C175" s="57" t="s">
        <v>126</v>
      </c>
      <c r="D175" s="57"/>
      <c r="E175" s="57"/>
      <c r="F175" s="58">
        <v>25</v>
      </c>
    </row>
    <row r="176" spans="1:6" ht="94.5">
      <c r="A176" s="54" t="s">
        <v>71</v>
      </c>
      <c r="B176" s="57" t="s">
        <v>67</v>
      </c>
      <c r="C176" s="57" t="s">
        <v>126</v>
      </c>
      <c r="D176" s="57" t="s">
        <v>72</v>
      </c>
      <c r="E176" s="57"/>
      <c r="F176" s="58">
        <v>25</v>
      </c>
    </row>
    <row r="177" spans="1:6" ht="94.5">
      <c r="A177" s="54" t="s">
        <v>73</v>
      </c>
      <c r="B177" s="57" t="s">
        <v>67</v>
      </c>
      <c r="C177" s="57" t="s">
        <v>126</v>
      </c>
      <c r="D177" s="57" t="s">
        <v>74</v>
      </c>
      <c r="E177" s="57"/>
      <c r="F177" s="58">
        <v>25</v>
      </c>
    </row>
    <row r="178" spans="1:6" ht="15.75">
      <c r="A178" s="54" t="s">
        <v>139</v>
      </c>
      <c r="B178" s="57" t="s">
        <v>67</v>
      </c>
      <c r="C178" s="57" t="s">
        <v>126</v>
      </c>
      <c r="D178" s="57" t="s">
        <v>140</v>
      </c>
      <c r="E178" s="57"/>
      <c r="F178" s="58">
        <v>25</v>
      </c>
    </row>
    <row r="179" spans="1:6" ht="63">
      <c r="A179" s="54" t="s">
        <v>141</v>
      </c>
      <c r="B179" s="57" t="s">
        <v>67</v>
      </c>
      <c r="C179" s="57" t="s">
        <v>126</v>
      </c>
      <c r="D179" s="57" t="s">
        <v>142</v>
      </c>
      <c r="E179" s="57"/>
      <c r="F179" s="58">
        <v>25</v>
      </c>
    </row>
    <row r="180" spans="1:6" ht="47.25">
      <c r="A180" s="54" t="s">
        <v>79</v>
      </c>
      <c r="B180" s="57" t="s">
        <v>67</v>
      </c>
      <c r="C180" s="57" t="s">
        <v>126</v>
      </c>
      <c r="D180" s="57" t="s">
        <v>142</v>
      </c>
      <c r="E180" s="57" t="s">
        <v>80</v>
      </c>
      <c r="F180" s="58">
        <v>25</v>
      </c>
    </row>
    <row r="181" spans="1:6" ht="47.25">
      <c r="A181" s="54" t="s">
        <v>81</v>
      </c>
      <c r="B181" s="57" t="s">
        <v>67</v>
      </c>
      <c r="C181" s="57" t="s">
        <v>126</v>
      </c>
      <c r="D181" s="57" t="s">
        <v>142</v>
      </c>
      <c r="E181" s="57" t="s">
        <v>82</v>
      </c>
      <c r="F181" s="58">
        <v>25</v>
      </c>
    </row>
    <row r="182" spans="1:8" ht="15.75">
      <c r="A182" s="54" t="s">
        <v>127</v>
      </c>
      <c r="B182" s="57" t="s">
        <v>67</v>
      </c>
      <c r="C182" s="57" t="s">
        <v>128</v>
      </c>
      <c r="D182" s="57"/>
      <c r="E182" s="57"/>
      <c r="F182" s="58">
        <v>2373.35</v>
      </c>
      <c r="H182" s="55">
        <f>SUM(F186+F190)</f>
        <v>2373.35</v>
      </c>
    </row>
    <row r="183" spans="1:6" ht="15.75">
      <c r="A183" s="54" t="s">
        <v>6</v>
      </c>
      <c r="B183" s="57" t="s">
        <v>67</v>
      </c>
      <c r="C183" s="57" t="s">
        <v>129</v>
      </c>
      <c r="D183" s="57"/>
      <c r="E183" s="57"/>
      <c r="F183" s="58">
        <v>2373.35</v>
      </c>
    </row>
    <row r="184" spans="1:6" ht="47.25">
      <c r="A184" s="54" t="s">
        <v>130</v>
      </c>
      <c r="B184" s="57" t="s">
        <v>67</v>
      </c>
      <c r="C184" s="57" t="s">
        <v>129</v>
      </c>
      <c r="D184" s="57" t="s">
        <v>131</v>
      </c>
      <c r="E184" s="57"/>
      <c r="F184" s="58">
        <v>2373.35</v>
      </c>
    </row>
    <row r="185" spans="1:6" ht="15.75">
      <c r="A185" s="54" t="s">
        <v>159</v>
      </c>
      <c r="B185" s="57" t="s">
        <v>67</v>
      </c>
      <c r="C185" s="57" t="s">
        <v>129</v>
      </c>
      <c r="D185" s="57" t="s">
        <v>210</v>
      </c>
      <c r="E185" s="57"/>
      <c r="F185" s="58">
        <v>2373.35</v>
      </c>
    </row>
    <row r="186" spans="1:6" ht="63">
      <c r="A186" s="54" t="s">
        <v>211</v>
      </c>
      <c r="B186" s="57" t="s">
        <v>67</v>
      </c>
      <c r="C186" s="57" t="s">
        <v>129</v>
      </c>
      <c r="D186" s="57" t="s">
        <v>212</v>
      </c>
      <c r="E186" s="57"/>
      <c r="F186" s="58">
        <v>2012.1</v>
      </c>
    </row>
    <row r="187" spans="1:6" ht="204.75">
      <c r="A187" s="59" t="s">
        <v>213</v>
      </c>
      <c r="B187" s="57" t="s">
        <v>67</v>
      </c>
      <c r="C187" s="57" t="s">
        <v>129</v>
      </c>
      <c r="D187" s="57" t="s">
        <v>214</v>
      </c>
      <c r="E187" s="57"/>
      <c r="F187" s="58">
        <v>2012.1</v>
      </c>
    </row>
    <row r="188" spans="1:6" ht="15.75">
      <c r="A188" s="54" t="s">
        <v>85</v>
      </c>
      <c r="B188" s="57" t="s">
        <v>67</v>
      </c>
      <c r="C188" s="57" t="s">
        <v>129</v>
      </c>
      <c r="D188" s="57" t="s">
        <v>214</v>
      </c>
      <c r="E188" s="57" t="s">
        <v>86</v>
      </c>
      <c r="F188" s="58">
        <v>2012.1</v>
      </c>
    </row>
    <row r="189" spans="1:6" ht="15.75">
      <c r="A189" s="54" t="s">
        <v>87</v>
      </c>
      <c r="B189" s="57" t="s">
        <v>67</v>
      </c>
      <c r="C189" s="57" t="s">
        <v>129</v>
      </c>
      <c r="D189" s="57" t="s">
        <v>214</v>
      </c>
      <c r="E189" s="57" t="s">
        <v>88</v>
      </c>
      <c r="F189" s="58">
        <v>2012.1</v>
      </c>
    </row>
    <row r="190" spans="1:6" ht="78.75">
      <c r="A190" s="54" t="s">
        <v>215</v>
      </c>
      <c r="B190" s="57" t="s">
        <v>67</v>
      </c>
      <c r="C190" s="57" t="s">
        <v>129</v>
      </c>
      <c r="D190" s="57" t="s">
        <v>216</v>
      </c>
      <c r="E190" s="57"/>
      <c r="F190" s="58">
        <v>361.25</v>
      </c>
    </row>
    <row r="191" spans="1:6" ht="204.75">
      <c r="A191" s="59" t="s">
        <v>217</v>
      </c>
      <c r="B191" s="57" t="s">
        <v>67</v>
      </c>
      <c r="C191" s="57" t="s">
        <v>129</v>
      </c>
      <c r="D191" s="57" t="s">
        <v>218</v>
      </c>
      <c r="E191" s="57"/>
      <c r="F191" s="58">
        <v>361.25</v>
      </c>
    </row>
    <row r="192" spans="1:6" ht="15.75">
      <c r="A192" s="54" t="s">
        <v>85</v>
      </c>
      <c r="B192" s="57" t="s">
        <v>67</v>
      </c>
      <c r="C192" s="57" t="s">
        <v>129</v>
      </c>
      <c r="D192" s="57" t="s">
        <v>218</v>
      </c>
      <c r="E192" s="57" t="s">
        <v>86</v>
      </c>
      <c r="F192" s="58">
        <v>361.25</v>
      </c>
    </row>
    <row r="193" spans="1:6" ht="15.75">
      <c r="A193" s="54" t="s">
        <v>87</v>
      </c>
      <c r="B193" s="57" t="s">
        <v>67</v>
      </c>
      <c r="C193" s="57" t="s">
        <v>129</v>
      </c>
      <c r="D193" s="57" t="s">
        <v>218</v>
      </c>
      <c r="E193" s="57" t="s">
        <v>88</v>
      </c>
      <c r="F193" s="58">
        <v>361.25</v>
      </c>
    </row>
    <row r="194" spans="1:6" ht="15.75">
      <c r="A194" s="54" t="s">
        <v>41</v>
      </c>
      <c r="B194" s="57" t="s">
        <v>67</v>
      </c>
      <c r="C194" s="57" t="s">
        <v>132</v>
      </c>
      <c r="D194" s="57"/>
      <c r="E194" s="57"/>
      <c r="F194" s="58">
        <v>56.04</v>
      </c>
    </row>
    <row r="195" spans="1:6" ht="15.75">
      <c r="A195" s="54" t="s">
        <v>42</v>
      </c>
      <c r="B195" s="57" t="s">
        <v>67</v>
      </c>
      <c r="C195" s="57" t="s">
        <v>133</v>
      </c>
      <c r="D195" s="57"/>
      <c r="E195" s="57"/>
      <c r="F195" s="58">
        <v>56.04</v>
      </c>
    </row>
    <row r="196" spans="1:6" ht="78.75">
      <c r="A196" s="54" t="s">
        <v>83</v>
      </c>
      <c r="B196" s="57" t="s">
        <v>67</v>
      </c>
      <c r="C196" s="57" t="s">
        <v>133</v>
      </c>
      <c r="D196" s="57" t="s">
        <v>84</v>
      </c>
      <c r="E196" s="57"/>
      <c r="F196" s="58">
        <v>56.04</v>
      </c>
    </row>
    <row r="197" spans="1:6" ht="15.75">
      <c r="A197" s="54" t="s">
        <v>155</v>
      </c>
      <c r="B197" s="57" t="s">
        <v>67</v>
      </c>
      <c r="C197" s="57" t="s">
        <v>133</v>
      </c>
      <c r="D197" s="57" t="s">
        <v>98</v>
      </c>
      <c r="E197" s="57"/>
      <c r="F197" s="58">
        <v>56.04</v>
      </c>
    </row>
    <row r="198" spans="1:6" ht="15.75">
      <c r="A198" s="54" t="s">
        <v>139</v>
      </c>
      <c r="B198" s="57" t="s">
        <v>67</v>
      </c>
      <c r="C198" s="57" t="s">
        <v>133</v>
      </c>
      <c r="D198" s="57" t="s">
        <v>156</v>
      </c>
      <c r="E198" s="57"/>
      <c r="F198" s="58">
        <v>56.04</v>
      </c>
    </row>
    <row r="199" spans="1:6" ht="94.5">
      <c r="A199" s="54" t="s">
        <v>219</v>
      </c>
      <c r="B199" s="57" t="s">
        <v>67</v>
      </c>
      <c r="C199" s="57" t="s">
        <v>133</v>
      </c>
      <c r="D199" s="57" t="s">
        <v>220</v>
      </c>
      <c r="E199" s="57"/>
      <c r="F199" s="58">
        <v>56.04</v>
      </c>
    </row>
    <row r="200" spans="1:6" ht="31.5">
      <c r="A200" s="54" t="s">
        <v>134</v>
      </c>
      <c r="B200" s="57" t="s">
        <v>67</v>
      </c>
      <c r="C200" s="57" t="s">
        <v>133</v>
      </c>
      <c r="D200" s="57" t="s">
        <v>220</v>
      </c>
      <c r="E200" s="57" t="s">
        <v>135</v>
      </c>
      <c r="F200" s="58">
        <v>56.04</v>
      </c>
    </row>
    <row r="201" spans="1:6" ht="31.5">
      <c r="A201" s="54" t="s">
        <v>221</v>
      </c>
      <c r="B201" s="57" t="s">
        <v>67</v>
      </c>
      <c r="C201" s="57" t="s">
        <v>133</v>
      </c>
      <c r="D201" s="57" t="s">
        <v>220</v>
      </c>
      <c r="E201" s="57" t="s">
        <v>222</v>
      </c>
      <c r="F201" s="58">
        <v>56.04</v>
      </c>
    </row>
    <row r="202" spans="1:6" ht="15.75">
      <c r="A202" s="60" t="s">
        <v>136</v>
      </c>
      <c r="B202" s="61"/>
      <c r="C202" s="61"/>
      <c r="D202" s="61"/>
      <c r="E202" s="61"/>
      <c r="F202" s="62">
        <v>10625</v>
      </c>
    </row>
    <row r="204" ht="12.75">
      <c r="F204" s="53"/>
    </row>
  </sheetData>
  <sheetProtection/>
  <mergeCells count="8">
    <mergeCell ref="E1:F1"/>
    <mergeCell ref="A8:F10"/>
    <mergeCell ref="D6:F6"/>
    <mergeCell ref="D5:F5"/>
    <mergeCell ref="D4:F4"/>
    <mergeCell ref="D3:F3"/>
    <mergeCell ref="D2:F2"/>
    <mergeCell ref="D7:F7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9.140625" style="1" customWidth="1"/>
    <col min="2" max="2" width="14.140625" style="1" customWidth="1"/>
    <col min="3" max="3" width="12.140625" style="1" customWidth="1"/>
    <col min="4" max="4" width="15.57421875" style="1" customWidth="1"/>
    <col min="5" max="16384" width="9.140625" style="1" customWidth="1"/>
  </cols>
  <sheetData>
    <row r="1" spans="1:4" ht="15.75">
      <c r="A1" s="3"/>
      <c r="B1" s="4"/>
      <c r="C1" s="65" t="s">
        <v>34</v>
      </c>
      <c r="D1" s="65"/>
    </row>
    <row r="2" spans="1:4" ht="15.75">
      <c r="A2" s="3"/>
      <c r="B2" s="65" t="s">
        <v>7</v>
      </c>
      <c r="C2" s="65"/>
      <c r="D2" s="65"/>
    </row>
    <row r="3" spans="1:4" ht="15.75">
      <c r="A3" s="3"/>
      <c r="B3" s="65" t="s">
        <v>8</v>
      </c>
      <c r="C3" s="65"/>
      <c r="D3" s="65"/>
    </row>
    <row r="4" spans="1:4" ht="15.75">
      <c r="A4" s="3"/>
      <c r="B4" s="65" t="s">
        <v>30</v>
      </c>
      <c r="C4" s="65"/>
      <c r="D4" s="65"/>
    </row>
    <row r="5" spans="1:4" ht="15.75">
      <c r="A5" s="3"/>
      <c r="B5" s="65" t="s">
        <v>9</v>
      </c>
      <c r="C5" s="65"/>
      <c r="D5" s="65"/>
    </row>
    <row r="6" spans="1:4" ht="15.75">
      <c r="A6" s="3"/>
      <c r="B6" s="65" t="s">
        <v>10</v>
      </c>
      <c r="C6" s="65"/>
      <c r="D6" s="65"/>
    </row>
    <row r="7" spans="1:4" ht="15.75">
      <c r="A7" s="3"/>
      <c r="B7" s="75" t="s">
        <v>251</v>
      </c>
      <c r="C7" s="75"/>
      <c r="D7" s="75"/>
    </row>
    <row r="8" spans="1:4" ht="12.75" customHeight="1">
      <c r="A8" s="66"/>
      <c r="B8" s="66"/>
      <c r="C8" s="66"/>
      <c r="D8" s="3"/>
    </row>
    <row r="9" spans="1:4" ht="49.5" customHeight="1">
      <c r="A9" s="66" t="s">
        <v>224</v>
      </c>
      <c r="B9" s="66"/>
      <c r="C9" s="66"/>
      <c r="D9" s="66"/>
    </row>
    <row r="10" spans="1:4" ht="14.25" customHeight="1">
      <c r="A10" s="66"/>
      <c r="B10" s="66"/>
      <c r="C10" s="66"/>
      <c r="D10" s="3"/>
    </row>
    <row r="11" spans="1:4" ht="16.5" thickBot="1">
      <c r="A11" s="3"/>
      <c r="B11" s="3"/>
      <c r="C11" s="3"/>
      <c r="D11" s="3"/>
    </row>
    <row r="12" spans="1:4" ht="31.5">
      <c r="A12" s="5" t="s">
        <v>2</v>
      </c>
      <c r="B12" s="6" t="s">
        <v>16</v>
      </c>
      <c r="C12" s="6" t="s">
        <v>17</v>
      </c>
      <c r="D12" s="7" t="s">
        <v>14</v>
      </c>
    </row>
    <row r="13" spans="1:4" s="2" customFormat="1" ht="14.25">
      <c r="A13" s="8" t="s">
        <v>0</v>
      </c>
      <c r="B13" s="13" t="s">
        <v>47</v>
      </c>
      <c r="C13" s="13" t="s">
        <v>48</v>
      </c>
      <c r="D13" s="9">
        <f>SUM(D14:D16)</f>
        <v>3738.74</v>
      </c>
    </row>
    <row r="14" spans="1:4" ht="46.5" customHeight="1">
      <c r="A14" s="10" t="s">
        <v>1</v>
      </c>
      <c r="B14" s="11" t="s">
        <v>47</v>
      </c>
      <c r="C14" s="11" t="s">
        <v>49</v>
      </c>
      <c r="D14" s="12">
        <f>SUM(Ведомственная!F16)</f>
        <v>2980.97</v>
      </c>
    </row>
    <row r="15" spans="1:4" ht="45">
      <c r="A15" s="10" t="s">
        <v>13</v>
      </c>
      <c r="B15" s="11" t="s">
        <v>47</v>
      </c>
      <c r="C15" s="11" t="s">
        <v>50</v>
      </c>
      <c r="D15" s="12">
        <f>SUM(Ведомственная!F46)</f>
        <v>723.17</v>
      </c>
    </row>
    <row r="16" spans="1:4" ht="15.75">
      <c r="A16" s="18" t="s">
        <v>35</v>
      </c>
      <c r="B16" s="11" t="s">
        <v>47</v>
      </c>
      <c r="C16" s="11" t="s">
        <v>51</v>
      </c>
      <c r="D16" s="12">
        <f>SUM(Ведомственная!F53)</f>
        <v>34.6</v>
      </c>
    </row>
    <row r="17" spans="1:4" ht="20.25" customHeight="1">
      <c r="A17" s="19" t="s">
        <v>36</v>
      </c>
      <c r="B17" s="13" t="s">
        <v>52</v>
      </c>
      <c r="C17" s="13" t="s">
        <v>48</v>
      </c>
      <c r="D17" s="9">
        <f>D18</f>
        <v>59.76</v>
      </c>
    </row>
    <row r="18" spans="1:4" ht="18.75" customHeight="1">
      <c r="A18" s="18" t="s">
        <v>37</v>
      </c>
      <c r="B18" s="11" t="s">
        <v>52</v>
      </c>
      <c r="C18" s="11" t="s">
        <v>53</v>
      </c>
      <c r="D18" s="12">
        <f>SUM(Ведомственная!F70)</f>
        <v>59.76</v>
      </c>
    </row>
    <row r="19" spans="1:4" s="2" customFormat="1" ht="28.5">
      <c r="A19" s="8" t="s">
        <v>4</v>
      </c>
      <c r="B19" s="13" t="s">
        <v>53</v>
      </c>
      <c r="C19" s="13" t="s">
        <v>48</v>
      </c>
      <c r="D19" s="9">
        <f>SUM(D20:D21)</f>
        <v>129.09</v>
      </c>
    </row>
    <row r="20" spans="1:4" ht="47.25">
      <c r="A20" s="54" t="s">
        <v>166</v>
      </c>
      <c r="B20" s="11" t="s">
        <v>53</v>
      </c>
      <c r="C20" s="11" t="s">
        <v>57</v>
      </c>
      <c r="D20" s="12">
        <f>SUM(Ведомственная!F80)</f>
        <v>129.09</v>
      </c>
    </row>
    <row r="21" spans="1:4" ht="30" hidden="1">
      <c r="A21" s="24" t="s">
        <v>59</v>
      </c>
      <c r="B21" s="11" t="s">
        <v>53</v>
      </c>
      <c r="C21" s="11" t="s">
        <v>60</v>
      </c>
      <c r="D21" s="12"/>
    </row>
    <row r="22" spans="1:4" ht="15.75">
      <c r="A22" s="19" t="s">
        <v>38</v>
      </c>
      <c r="B22" s="13" t="s">
        <v>49</v>
      </c>
      <c r="C22" s="13" t="s">
        <v>48</v>
      </c>
      <c r="D22" s="9">
        <f>D23+D24</f>
        <v>1238.29</v>
      </c>
    </row>
    <row r="23" spans="1:4" ht="15.75">
      <c r="A23" s="18" t="s">
        <v>39</v>
      </c>
      <c r="B23" s="11" t="s">
        <v>49</v>
      </c>
      <c r="C23" s="11" t="s">
        <v>54</v>
      </c>
      <c r="D23" s="12">
        <f>SUM(Ведомственная!F91)</f>
        <v>1097.29</v>
      </c>
    </row>
    <row r="24" spans="1:4" ht="15.75">
      <c r="A24" s="31" t="s">
        <v>61</v>
      </c>
      <c r="B24" s="11" t="s">
        <v>49</v>
      </c>
      <c r="C24" s="11" t="s">
        <v>62</v>
      </c>
      <c r="D24" s="12">
        <f>SUM(Ведомственная!F101)</f>
        <v>141</v>
      </c>
    </row>
    <row r="25" spans="1:4" s="2" customFormat="1" ht="24" customHeight="1">
      <c r="A25" s="8" t="s">
        <v>3</v>
      </c>
      <c r="B25" s="13" t="s">
        <v>55</v>
      </c>
      <c r="C25" s="13" t="s">
        <v>48</v>
      </c>
      <c r="D25" s="9">
        <f>SUM(D26:D29)</f>
        <v>3004.73</v>
      </c>
    </row>
    <row r="26" spans="1:4" s="2" customFormat="1" ht="15">
      <c r="A26" s="20" t="s">
        <v>45</v>
      </c>
      <c r="B26" s="11" t="s">
        <v>55</v>
      </c>
      <c r="C26" s="11" t="s">
        <v>47</v>
      </c>
      <c r="D26" s="12">
        <f>SUM(Ведомственная!F109)</f>
        <v>370.94</v>
      </c>
    </row>
    <row r="27" spans="1:4" s="2" customFormat="1" ht="15">
      <c r="A27" s="21" t="s">
        <v>46</v>
      </c>
      <c r="B27" s="11" t="s">
        <v>55</v>
      </c>
      <c r="C27" s="11" t="s">
        <v>52</v>
      </c>
      <c r="D27" s="12">
        <f>SUM(Ведомственная!F120)</f>
        <v>635.66</v>
      </c>
    </row>
    <row r="28" spans="1:4" ht="15">
      <c r="A28" s="10" t="s">
        <v>5</v>
      </c>
      <c r="B28" s="11" t="s">
        <v>55</v>
      </c>
      <c r="C28" s="11" t="s">
        <v>53</v>
      </c>
      <c r="D28" s="12">
        <f>SUM(Ведомственная!F136)</f>
        <v>1987.63</v>
      </c>
    </row>
    <row r="29" spans="1:4" ht="31.5">
      <c r="A29" s="18" t="s">
        <v>40</v>
      </c>
      <c r="B29" s="11" t="s">
        <v>55</v>
      </c>
      <c r="C29" s="11" t="s">
        <v>55</v>
      </c>
      <c r="D29" s="12">
        <f>SUM(Ведомственная!F167)</f>
        <v>10.5</v>
      </c>
    </row>
    <row r="30" spans="1:4" s="2" customFormat="1" ht="18" customHeight="1">
      <c r="A30" s="8" t="s">
        <v>123</v>
      </c>
      <c r="B30" s="13" t="s">
        <v>137</v>
      </c>
      <c r="C30" s="13" t="s">
        <v>48</v>
      </c>
      <c r="D30" s="9">
        <f>SUM(D31)</f>
        <v>25</v>
      </c>
    </row>
    <row r="31" spans="1:4" ht="42" customHeight="1">
      <c r="A31" s="10" t="s">
        <v>125</v>
      </c>
      <c r="B31" s="11" t="s">
        <v>137</v>
      </c>
      <c r="C31" s="11" t="s">
        <v>55</v>
      </c>
      <c r="D31" s="12">
        <f>SUM(Ведомственная!F175)</f>
        <v>25</v>
      </c>
    </row>
    <row r="32" spans="1:4" s="2" customFormat="1" ht="18" customHeight="1">
      <c r="A32" s="8" t="s">
        <v>127</v>
      </c>
      <c r="B32" s="13" t="s">
        <v>56</v>
      </c>
      <c r="C32" s="13" t="s">
        <v>48</v>
      </c>
      <c r="D32" s="9">
        <f>SUM(D33)</f>
        <v>2373.35</v>
      </c>
    </row>
    <row r="33" spans="1:4" ht="19.5" customHeight="1">
      <c r="A33" s="10" t="s">
        <v>6</v>
      </c>
      <c r="B33" s="11" t="s">
        <v>56</v>
      </c>
      <c r="C33" s="11" t="s">
        <v>47</v>
      </c>
      <c r="D33" s="12">
        <f>SUM(Ведомственная!F183)</f>
        <v>2373.35</v>
      </c>
    </row>
    <row r="34" spans="1:4" ht="19.5" customHeight="1">
      <c r="A34" s="19" t="s">
        <v>41</v>
      </c>
      <c r="B34" s="13" t="s">
        <v>57</v>
      </c>
      <c r="C34" s="13" t="s">
        <v>48</v>
      </c>
      <c r="D34" s="9">
        <f>D35</f>
        <v>56.04</v>
      </c>
    </row>
    <row r="35" spans="1:4" ht="19.5" customHeight="1" thickBot="1">
      <c r="A35" s="19" t="s">
        <v>42</v>
      </c>
      <c r="B35" s="11" t="s">
        <v>57</v>
      </c>
      <c r="C35" s="11" t="s">
        <v>47</v>
      </c>
      <c r="D35" s="12">
        <f>SUM(Ведомственная!F195)</f>
        <v>56.04</v>
      </c>
    </row>
    <row r="36" spans="1:4" ht="19.5" customHeight="1" hidden="1">
      <c r="A36" s="19" t="s">
        <v>43</v>
      </c>
      <c r="B36" s="13" t="s">
        <v>58</v>
      </c>
      <c r="C36" s="13" t="s">
        <v>48</v>
      </c>
      <c r="D36" s="9">
        <f>D37</f>
        <v>0</v>
      </c>
    </row>
    <row r="37" spans="1:4" ht="19.5" customHeight="1" hidden="1" thickBot="1">
      <c r="A37" s="22" t="s">
        <v>44</v>
      </c>
      <c r="B37" s="15" t="s">
        <v>58</v>
      </c>
      <c r="C37" s="15" t="s">
        <v>47</v>
      </c>
      <c r="D37" s="23"/>
    </row>
    <row r="38" spans="1:4" s="2" customFormat="1" ht="15" thickBot="1">
      <c r="A38" s="14" t="s">
        <v>21</v>
      </c>
      <c r="B38" s="16"/>
      <c r="C38" s="16"/>
      <c r="D38" s="17">
        <f>D13+D17+D19+D22+D25+D30+D32+D34+D36</f>
        <v>10625.000000000002</v>
      </c>
    </row>
    <row r="39" spans="1:4" ht="15.75">
      <c r="A39" s="3"/>
      <c r="B39" s="3"/>
      <c r="C39" s="3"/>
      <c r="D39" s="3"/>
    </row>
    <row r="40" spans="1:4" ht="15.75">
      <c r="A40" s="3"/>
      <c r="B40" s="3"/>
      <c r="C40" s="3"/>
      <c r="D40" s="3"/>
    </row>
    <row r="41" spans="1:4" ht="15.75">
      <c r="A41" s="3"/>
      <c r="B41" s="3"/>
      <c r="C41" s="3"/>
      <c r="D41" s="3"/>
    </row>
    <row r="42" spans="1:4" ht="15.75">
      <c r="A42" s="3"/>
      <c r="B42" s="3"/>
      <c r="C42" s="3"/>
      <c r="D42" s="3"/>
    </row>
  </sheetData>
  <sheetProtection/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B7:D7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26.57421875" style="32" customWidth="1"/>
    <col min="2" max="2" width="33.28125" style="32" customWidth="1"/>
    <col min="3" max="3" width="38.57421875" style="32" customWidth="1"/>
    <col min="4" max="16384" width="9.140625" style="32" customWidth="1"/>
  </cols>
  <sheetData>
    <row r="1" spans="1:3" ht="15.75">
      <c r="A1" s="33"/>
      <c r="B1" s="33"/>
      <c r="C1" s="34" t="s">
        <v>64</v>
      </c>
    </row>
    <row r="2" spans="1:7" ht="15.75">
      <c r="A2" s="33"/>
      <c r="B2" s="33"/>
      <c r="C2" s="34" t="s">
        <v>7</v>
      </c>
      <c r="E2" s="40"/>
      <c r="F2" s="40"/>
      <c r="G2" s="40"/>
    </row>
    <row r="3" spans="1:7" ht="15.75">
      <c r="A3" s="33"/>
      <c r="B3" s="33"/>
      <c r="C3" s="34" t="s">
        <v>8</v>
      </c>
      <c r="E3" s="40"/>
      <c r="F3" s="40"/>
      <c r="G3" s="40"/>
    </row>
    <row r="4" spans="1:7" ht="15.75">
      <c r="A4" s="33"/>
      <c r="B4" s="33"/>
      <c r="C4" s="34" t="s">
        <v>30</v>
      </c>
      <c r="D4" s="40"/>
      <c r="E4" s="40"/>
      <c r="F4" s="40"/>
      <c r="G4" s="40"/>
    </row>
    <row r="5" spans="1:7" ht="15.75">
      <c r="A5" s="33"/>
      <c r="B5" s="33"/>
      <c r="C5" s="34" t="s">
        <v>9</v>
      </c>
      <c r="D5" s="40"/>
      <c r="E5" s="40"/>
      <c r="F5" s="40"/>
      <c r="G5" s="40"/>
    </row>
    <row r="6" spans="1:7" ht="15.75">
      <c r="A6" s="33"/>
      <c r="B6" s="33"/>
      <c r="C6" s="34" t="s">
        <v>20</v>
      </c>
      <c r="E6" s="40"/>
      <c r="F6" s="40"/>
      <c r="G6" s="40"/>
    </row>
    <row r="7" spans="1:3" ht="15.75">
      <c r="A7" s="33"/>
      <c r="B7" s="33"/>
      <c r="C7" s="76" t="s">
        <v>251</v>
      </c>
    </row>
    <row r="8" spans="1:3" ht="15.75">
      <c r="A8" s="33"/>
      <c r="B8" s="33"/>
      <c r="C8" s="33"/>
    </row>
    <row r="9" spans="1:3" ht="65.25" customHeight="1">
      <c r="A9" s="68" t="s">
        <v>225</v>
      </c>
      <c r="B9" s="68"/>
      <c r="C9" s="68"/>
    </row>
    <row r="10" spans="1:3" ht="15.75">
      <c r="A10" s="33"/>
      <c r="B10" s="67"/>
      <c r="C10" s="67"/>
    </row>
    <row r="11" spans="1:3" ht="15.75">
      <c r="A11" s="33"/>
      <c r="B11" s="67"/>
      <c r="C11" s="67"/>
    </row>
    <row r="12" spans="1:3" ht="15.75">
      <c r="A12" s="33"/>
      <c r="B12" s="33"/>
      <c r="C12" s="33"/>
    </row>
    <row r="13" spans="1:3" ht="51.75" customHeight="1">
      <c r="A13" s="43" t="s">
        <v>11</v>
      </c>
      <c r="B13" s="38" t="s">
        <v>226</v>
      </c>
      <c r="C13" s="38" t="s">
        <v>227</v>
      </c>
    </row>
    <row r="14" spans="1:3" ht="31.5">
      <c r="A14" s="38" t="s">
        <v>32</v>
      </c>
      <c r="B14" s="47">
        <v>5</v>
      </c>
      <c r="C14" s="56">
        <v>1503</v>
      </c>
    </row>
    <row r="15" spans="1:3" ht="15.75">
      <c r="A15" s="37" t="s">
        <v>12</v>
      </c>
      <c r="B15" s="37">
        <f>SUM(B14:B14)</f>
        <v>5</v>
      </c>
      <c r="C15" s="48">
        <f>SUM(C14:C14)</f>
        <v>1503</v>
      </c>
    </row>
    <row r="16" spans="1:3" ht="15.75">
      <c r="A16" s="41"/>
      <c r="B16" s="42"/>
      <c r="C16" s="42"/>
    </row>
    <row r="17" spans="1:3" ht="15.75">
      <c r="A17" s="33"/>
      <c r="B17" s="33"/>
      <c r="C17" s="33"/>
    </row>
    <row r="18" spans="1:3" ht="15.75">
      <c r="A18" s="33"/>
      <c r="B18" s="33"/>
      <c r="C18" s="33"/>
    </row>
  </sheetData>
  <sheetProtection/>
  <mergeCells count="3">
    <mergeCell ref="B10:C10"/>
    <mergeCell ref="B11:C11"/>
    <mergeCell ref="A9:C9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I9" sqref="I8:I9"/>
    </sheetView>
  </sheetViews>
  <sheetFormatPr defaultColWidth="9.140625" defaultRowHeight="12.75"/>
  <cols>
    <col min="1" max="1" width="16.421875" style="32" customWidth="1"/>
    <col min="2" max="2" width="21.8515625" style="32" customWidth="1"/>
    <col min="3" max="3" width="23.140625" style="32" customWidth="1"/>
    <col min="4" max="4" width="17.8515625" style="32" customWidth="1"/>
    <col min="5" max="5" width="14.8515625" style="32" customWidth="1"/>
    <col min="6" max="6" width="14.28125" style="32" customWidth="1"/>
    <col min="7" max="7" width="15.140625" style="32" customWidth="1"/>
    <col min="8" max="8" width="15.7109375" style="32" customWidth="1"/>
    <col min="9" max="16384" width="9.140625" style="32" customWidth="1"/>
  </cols>
  <sheetData>
    <row r="1" spans="5:7" ht="15.75">
      <c r="E1" s="33"/>
      <c r="F1" s="33"/>
      <c r="G1" s="34" t="s">
        <v>65</v>
      </c>
    </row>
    <row r="2" spans="5:7" ht="15.75">
      <c r="E2" s="33"/>
      <c r="F2" s="33"/>
      <c r="G2" s="34" t="s">
        <v>7</v>
      </c>
    </row>
    <row r="3" spans="5:7" ht="15.75">
      <c r="E3" s="33"/>
      <c r="F3" s="33"/>
      <c r="G3" s="34" t="s">
        <v>8</v>
      </c>
    </row>
    <row r="4" spans="5:7" ht="15.75">
      <c r="E4" s="33"/>
      <c r="F4" s="33"/>
      <c r="G4" s="34" t="s">
        <v>31</v>
      </c>
    </row>
    <row r="5" spans="5:7" ht="15.75">
      <c r="E5" s="33"/>
      <c r="F5" s="33"/>
      <c r="G5" s="34" t="s">
        <v>22</v>
      </c>
    </row>
    <row r="6" spans="5:7" ht="15.75">
      <c r="E6" s="33"/>
      <c r="F6" s="33"/>
      <c r="G6" s="34" t="s">
        <v>20</v>
      </c>
    </row>
    <row r="7" spans="6:7" ht="13.5">
      <c r="F7" s="78" t="s">
        <v>251</v>
      </c>
      <c r="G7" s="77"/>
    </row>
    <row r="8" ht="12.75">
      <c r="G8" s="35"/>
    </row>
    <row r="9" spans="1:8" ht="12.75" customHeight="1">
      <c r="A9" s="68" t="s">
        <v>228</v>
      </c>
      <c r="B9" s="68"/>
      <c r="C9" s="68"/>
      <c r="D9" s="68"/>
      <c r="E9" s="68"/>
      <c r="F9" s="68"/>
      <c r="G9" s="68"/>
      <c r="H9" s="36"/>
    </row>
    <row r="10" spans="1:8" ht="21" customHeight="1">
      <c r="A10" s="68"/>
      <c r="B10" s="68"/>
      <c r="C10" s="68"/>
      <c r="D10" s="68"/>
      <c r="E10" s="68"/>
      <c r="F10" s="68"/>
      <c r="G10" s="68"/>
      <c r="H10" s="36"/>
    </row>
    <row r="11" spans="1:8" ht="15.75">
      <c r="A11" s="33"/>
      <c r="B11" s="33"/>
      <c r="C11" s="33"/>
      <c r="D11" s="33"/>
      <c r="E11" s="33"/>
      <c r="F11" s="33"/>
      <c r="G11" s="33"/>
      <c r="H11" s="33"/>
    </row>
    <row r="12" spans="1:8" ht="15.75">
      <c r="A12" s="33"/>
      <c r="B12" s="33"/>
      <c r="C12" s="33"/>
      <c r="D12" s="33"/>
      <c r="E12" s="33"/>
      <c r="F12" s="33"/>
      <c r="G12" s="33"/>
      <c r="H12" s="33"/>
    </row>
    <row r="13" spans="1:8" ht="15.75">
      <c r="A13" s="33"/>
      <c r="B13" s="33"/>
      <c r="C13" s="33"/>
      <c r="D13" s="33"/>
      <c r="E13" s="33"/>
      <c r="F13" s="33"/>
      <c r="G13" s="33"/>
      <c r="H13" s="33"/>
    </row>
    <row r="14" spans="1:7" ht="15.75">
      <c r="A14" s="33"/>
      <c r="B14" s="33"/>
      <c r="C14" s="33"/>
      <c r="D14" s="33"/>
      <c r="E14" s="33"/>
      <c r="F14" s="33"/>
      <c r="G14" s="33"/>
    </row>
    <row r="15" spans="1:7" ht="31.5" customHeight="1">
      <c r="A15" s="69" t="s">
        <v>138</v>
      </c>
      <c r="B15" s="71" t="s">
        <v>23</v>
      </c>
      <c r="C15" s="71"/>
      <c r="D15" s="71"/>
      <c r="E15" s="71"/>
      <c r="F15" s="71"/>
      <c r="G15" s="71"/>
    </row>
    <row r="16" spans="1:7" ht="12.75" customHeight="1">
      <c r="A16" s="70"/>
      <c r="B16" s="72" t="s">
        <v>24</v>
      </c>
      <c r="C16" s="72" t="s">
        <v>25</v>
      </c>
      <c r="D16" s="72" t="s">
        <v>26</v>
      </c>
      <c r="E16" s="72" t="s">
        <v>27</v>
      </c>
      <c r="F16" s="72" t="s">
        <v>28</v>
      </c>
      <c r="G16" s="72" t="s">
        <v>29</v>
      </c>
    </row>
    <row r="17" spans="1:7" ht="78" customHeight="1">
      <c r="A17" s="70"/>
      <c r="B17" s="73"/>
      <c r="C17" s="73"/>
      <c r="D17" s="72"/>
      <c r="E17" s="72"/>
      <c r="F17" s="72"/>
      <c r="G17" s="73"/>
    </row>
    <row r="18" spans="1:7" ht="15.75">
      <c r="A18" s="37">
        <v>1</v>
      </c>
      <c r="B18" s="37">
        <v>2</v>
      </c>
      <c r="C18" s="37">
        <v>3</v>
      </c>
      <c r="D18" s="37">
        <v>4</v>
      </c>
      <c r="E18" s="38">
        <v>5</v>
      </c>
      <c r="F18" s="38">
        <v>6</v>
      </c>
      <c r="G18" s="37">
        <v>7</v>
      </c>
    </row>
    <row r="19" spans="1:8" s="39" customFormat="1" ht="96" customHeight="1">
      <c r="A19" s="44">
        <v>50</v>
      </c>
      <c r="B19" s="45"/>
      <c r="C19" s="46"/>
      <c r="D19" s="45"/>
      <c r="E19" s="44"/>
      <c r="F19" s="44"/>
      <c r="G19" s="44"/>
      <c r="H19" s="32"/>
    </row>
  </sheetData>
  <sheetProtection/>
  <mergeCells count="10">
    <mergeCell ref="F7:G7"/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2020-05-07T13:44:27Z</cp:lastPrinted>
  <dcterms:created xsi:type="dcterms:W3CDTF">2007-09-04T08:08:49Z</dcterms:created>
  <dcterms:modified xsi:type="dcterms:W3CDTF">2022-09-06T12:20:55Z</dcterms:modified>
  <cp:category/>
  <cp:version/>
  <cp:contentType/>
  <cp:contentStatus/>
</cp:coreProperties>
</file>