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645" windowWidth="14805" windowHeight="4470"/>
  </bookViews>
  <sheets>
    <sheet name="Финансирование" sheetId="1" r:id="rId1"/>
  </sheets>
  <calcPr calcId="162913" refMode="R1C1"/>
</workbook>
</file>

<file path=xl/calcChain.xml><?xml version="1.0" encoding="utf-8"?>
<calcChain xmlns="http://schemas.openxmlformats.org/spreadsheetml/2006/main">
  <c r="N34" i="1" l="1"/>
  <c r="S10" i="1"/>
  <c r="N10" i="1"/>
  <c r="I10" i="1"/>
  <c r="D10" i="1"/>
  <c r="F8" i="1"/>
  <c r="G8" i="1"/>
  <c r="H8" i="1"/>
  <c r="J8" i="1"/>
  <c r="K8" i="1"/>
  <c r="L8" i="1"/>
  <c r="M8" i="1"/>
  <c r="O8" i="1"/>
  <c r="P8" i="1"/>
  <c r="Q8" i="1"/>
  <c r="R8" i="1"/>
  <c r="E8" i="1"/>
  <c r="Q14" i="1"/>
  <c r="L14" i="1"/>
  <c r="G14" i="1"/>
  <c r="N17" i="1"/>
  <c r="I17" i="1"/>
  <c r="D17" i="1"/>
  <c r="N16" i="1"/>
  <c r="I16" i="1"/>
  <c r="D16" i="1"/>
  <c r="D8" i="1" l="1"/>
  <c r="S17" i="1"/>
  <c r="N27" i="1"/>
  <c r="I27" i="1"/>
  <c r="D27" i="1"/>
  <c r="I25" i="1"/>
  <c r="N25" i="1"/>
  <c r="N23" i="1"/>
  <c r="I23" i="1"/>
  <c r="N24" i="1"/>
  <c r="I24" i="1"/>
  <c r="N32" i="1"/>
  <c r="I32" i="1"/>
  <c r="D32" i="1"/>
  <c r="N30" i="1"/>
  <c r="I30" i="1"/>
  <c r="D30" i="1"/>
  <c r="N29" i="1"/>
  <c r="I29" i="1"/>
  <c r="D29" i="1"/>
  <c r="R33" i="1"/>
  <c r="P33" i="1"/>
  <c r="O33" i="1"/>
  <c r="M33" i="1"/>
  <c r="K33" i="1"/>
  <c r="H33" i="1"/>
  <c r="R18" i="1"/>
  <c r="R14" i="1" s="1"/>
  <c r="R11" i="1" s="1"/>
  <c r="R37" i="1" s="1"/>
  <c r="M18" i="1"/>
  <c r="M14" i="1" s="1"/>
  <c r="M11" i="1" s="1"/>
  <c r="M37" i="1" s="1"/>
  <c r="H18" i="1"/>
  <c r="H14" i="1"/>
  <c r="H11" i="1" s="1"/>
  <c r="N33" i="1" l="1"/>
  <c r="G11" i="1"/>
  <c r="F11" i="1"/>
  <c r="N12" i="1"/>
  <c r="I12" i="1"/>
  <c r="D12" i="1"/>
  <c r="N13" i="1"/>
  <c r="I13" i="1"/>
  <c r="D13" i="1"/>
  <c r="S13" i="1" l="1"/>
  <c r="S12" i="1"/>
  <c r="N9" i="1"/>
  <c r="N8" i="1" s="1"/>
  <c r="I9" i="1" l="1"/>
  <c r="I8" i="1" s="1"/>
  <c r="D9" i="1"/>
  <c r="K14" i="1"/>
  <c r="N36" i="1" l="1"/>
  <c r="Q35" i="1"/>
  <c r="N35" i="1" s="1"/>
  <c r="L35" i="1"/>
  <c r="G35" i="1"/>
  <c r="N20" i="1" l="1"/>
  <c r="N21" i="1"/>
  <c r="N19" i="1"/>
  <c r="I19" i="1"/>
  <c r="I20" i="1"/>
  <c r="D19" i="1"/>
  <c r="D20" i="1"/>
  <c r="D21" i="1"/>
  <c r="D31" i="1"/>
  <c r="G31" i="1"/>
  <c r="L33" i="1" l="1"/>
  <c r="I36" i="1"/>
  <c r="D36" i="1"/>
  <c r="I34" i="1"/>
  <c r="I33" i="1" s="1"/>
  <c r="D34" i="1"/>
  <c r="S34" i="1" s="1"/>
  <c r="D25" i="1"/>
  <c r="D24" i="1"/>
  <c r="S24" i="1" s="1"/>
  <c r="D23" i="1"/>
  <c r="S23" i="1" s="1"/>
  <c r="O18" i="1"/>
  <c r="O14" i="1" s="1"/>
  <c r="O11" i="1" s="1"/>
  <c r="O37" i="1" s="1"/>
  <c r="J18" i="1"/>
  <c r="J14" i="1" s="1"/>
  <c r="E18" i="1"/>
  <c r="E14" i="1" s="1"/>
  <c r="E11" i="1" s="1"/>
  <c r="I21" i="1"/>
  <c r="J11" i="1" l="1"/>
  <c r="I14" i="1"/>
  <c r="Q22" i="1"/>
  <c r="N22" i="1"/>
  <c r="L22" i="1"/>
  <c r="I22" i="1"/>
  <c r="G22" i="1"/>
  <c r="D22" i="1"/>
  <c r="G26" i="1"/>
  <c r="D26" i="1"/>
  <c r="I28" i="1"/>
  <c r="G28" i="1"/>
  <c r="D28" i="1"/>
  <c r="Q18" i="1"/>
  <c r="P18" i="1"/>
  <c r="N18" i="1"/>
  <c r="L18" i="1"/>
  <c r="K18" i="1"/>
  <c r="I18" i="1"/>
  <c r="G18" i="1"/>
  <c r="F18" i="1"/>
  <c r="D18" i="1"/>
  <c r="P14" i="1"/>
  <c r="N14" i="1" s="1"/>
  <c r="F14" i="1"/>
  <c r="D14" i="1" s="1"/>
  <c r="Q33" i="1"/>
  <c r="G33" i="1"/>
  <c r="D33" i="1"/>
  <c r="N11" i="1" l="1"/>
  <c r="P11" i="1"/>
  <c r="P37" i="1" s="1"/>
  <c r="I11" i="1"/>
  <c r="L11" i="1"/>
  <c r="D11" i="1"/>
  <c r="K11" i="1"/>
  <c r="K37" i="1" s="1"/>
  <c r="Q11" i="1"/>
  <c r="S21" i="1"/>
  <c r="Q28" i="1" l="1"/>
  <c r="L28" i="1"/>
  <c r="G37" i="1" l="1"/>
  <c r="Q31" i="1" l="1"/>
  <c r="Q26" i="1"/>
  <c r="Q37" i="1" s="1"/>
  <c r="L26" i="1"/>
  <c r="L31" i="1"/>
  <c r="L37" i="1" l="1"/>
  <c r="N31" i="1"/>
  <c r="N28" i="1"/>
  <c r="N26" i="1"/>
  <c r="I31" i="1"/>
  <c r="I26" i="1"/>
  <c r="S19" i="1"/>
  <c r="N37" i="1" l="1"/>
  <c r="S33" i="1" l="1"/>
  <c r="S31" i="1"/>
  <c r="S36" i="1" l="1"/>
  <c r="S32" i="1"/>
  <c r="S30" i="1" l="1"/>
  <c r="S29" i="1" l="1"/>
  <c r="S27" i="1"/>
  <c r="S28" i="1" l="1"/>
  <c r="S25" i="1"/>
  <c r="S26" i="1"/>
  <c r="V22" i="1" l="1"/>
  <c r="T22" i="1"/>
  <c r="S20" i="1"/>
  <c r="S22" i="1" l="1"/>
  <c r="S18" i="1" l="1"/>
  <c r="S16" i="1" l="1"/>
  <c r="S15" i="1"/>
  <c r="S14" i="1" l="1"/>
  <c r="S9" i="1" l="1"/>
  <c r="S11" i="1" l="1"/>
  <c r="S8" i="1" l="1"/>
  <c r="F33" i="1"/>
  <c r="F37" i="1" s="1"/>
  <c r="D35" i="1"/>
  <c r="S35" i="1" s="1"/>
  <c r="E33" i="1"/>
  <c r="E37" i="1" s="1"/>
  <c r="S37" i="1" l="1"/>
  <c r="D37" i="1"/>
  <c r="J33" i="1"/>
  <c r="J37" i="1" s="1"/>
  <c r="I35" i="1"/>
  <c r="I37" i="1" s="1"/>
</calcChain>
</file>

<file path=xl/sharedStrings.xml><?xml version="1.0" encoding="utf-8"?>
<sst xmlns="http://schemas.openxmlformats.org/spreadsheetml/2006/main" count="111" uniqueCount="76">
  <si>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</si>
  <si>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</si>
  <si>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</si>
  <si>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</si>
  <si>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</si>
  <si>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</si>
  <si>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</si>
  <si>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</si>
  <si>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</si>
  <si>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</si>
  <si>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</si>
  <si>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</si>
  <si>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</si>
  <si>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бюджет</t>
  </si>
  <si>
    <t>разница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</si>
  <si>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</si>
  <si>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</si>
  <si>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</si>
  <si>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</si>
  <si>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</si>
  <si>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</si>
  <si>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>3.1.</t>
  </si>
  <si>
    <t>3.2.</t>
  </si>
  <si>
    <t>4.1.</t>
  </si>
  <si>
    <t>4.2.</t>
  </si>
  <si>
    <t>4.3.</t>
  </si>
  <si>
    <t>5.1.</t>
  </si>
  <si>
    <t>5.2.</t>
  </si>
  <si>
    <t>6.1.</t>
  </si>
  <si>
    <t>7.1.</t>
  </si>
  <si>
    <t>7.</t>
  </si>
  <si>
    <t>6.</t>
  </si>
  <si>
    <t>7.2.</t>
  </si>
  <si>
    <t>8.</t>
  </si>
  <si>
    <t>8.1.</t>
  </si>
  <si>
    <t>9</t>
  </si>
  <si>
    <t>9.1.</t>
  </si>
  <si>
    <t>10</t>
  </si>
  <si>
    <t>10.1.</t>
  </si>
  <si>
    <t>Бюджет Пчевского сельского поселения</t>
  </si>
  <si>
    <t>Муниципальная программа «Устойчивое общественное развитие в муниципальном образовании Пчевское сельское поселение»</t>
  </si>
  <si>
    <t>Муниципальная программа «Развитие физической культуры и спорта в муниципальном образовании Пчевское сельское поселение»</t>
  </si>
  <si>
    <t>Муниципальная программа «Безопасность на территории муниципального образования Пчевское сельское  поселение»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</si>
  <si>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поселение»</t>
  </si>
  <si>
    <t>Муниципальная программа "Благоустройство и санитарное содержание территории муниципального  образования Пчевское сельское поселение"</t>
  </si>
  <si>
    <t>1.1.</t>
  </si>
  <si>
    <t>Муниципальная программа «Стимулирование экономического развития муниципального образования Пчевское сельское поселение»</t>
  </si>
  <si>
    <t xml:space="preserve">Муниципальная программа «Развитие автомобильных дорог в муниципальном образовании Пчевское сельское поселение»
</t>
  </si>
  <si>
    <t>Муниципальная программа «Развитие частей территории муниципального образования Пчевское сельское  поселение»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</si>
  <si>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  поселение"</t>
  </si>
  <si>
    <t>5.3.</t>
  </si>
  <si>
    <t>Муниципальная программа «Развитие культуры в муниципальном образовании Пчевское сельское   поселение»</t>
  </si>
  <si>
    <t>Комплекс процессных мероприятий «Энергосбережение и повышение энергетической эффективности»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</si>
  <si>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</si>
  <si>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</si>
  <si>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</si>
  <si>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«Содержание и благоустройство территории муниципального образования»</t>
  </si>
  <si>
    <t>Комплекс процессных мероприятий "Организация ритуальных услуг и содержание кладбищ"</t>
  </si>
  <si>
    <t>Комплекс процессных мероприятий "Создание условий для эффективного выполнения органами местного самоуправления своих полномочий»</t>
  </si>
  <si>
    <t>Комплекс процессных мероприятий "Социально-экономическое развитие территории"</t>
  </si>
  <si>
    <t>Мероприятия, направленные на достижение цели федерального проекта "Дорожная сеть"</t>
  </si>
  <si>
    <t>Комплекс процессных мероприятий "Создание условий для осуществления дорожной деятельности "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</si>
  <si>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</si>
  <si>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Комплекс процессных мероприятий " Мероприятия, направленные на создание условий для развития искусства и творчества "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</si>
  <si>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</si>
  <si>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</si>
  <si>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Комплекс процессных мероприятий «Обеспечение надлежащей эксплуатации жилищного фонда»</t>
  </si>
  <si>
    <t>Комплекс процессных мероприятий "Капитальный ремонт многоквартирных домов"</t>
  </si>
  <si>
    <t>Комплекс процессных мероприятий «Реализация функций в сфере управления муниципальным жилищным фондом»</t>
  </si>
  <si>
    <t>муниципального образования Пчевское сельское поселение Киришского муниципального района Ленинградской области за 2023 год</t>
  </si>
  <si>
    <t>на 2023 год (тыс. руб.)</t>
  </si>
  <si>
    <t>Фактический объем финансирования за 2023 год</t>
  </si>
  <si>
    <t>Выполнено на отчетную дату на 01.01.2024г.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</si>
  <si>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</si>
  <si>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Комплекс процессных мероприятий «Водоснабжение и водоотведение"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</si>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</sst>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2" fontId="8" fillId="0" borderId="0" xfId="0" applyNumberFormat="1" applyFont="1" applyFill="1" applyProtection="1">
      <protection locked="0"/>
    </xf>
    <xf numFmtId="0" fontId="6" fillId="0" borderId="0" xfId="0" applyFont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164" fontId="10" fillId="0" borderId="0" xfId="0" applyNumberFormat="1" applyFont="1" applyFill="1" applyProtection="1">
      <protection locked="0"/>
    </xf>
    <xf numFmtId="2" fontId="10" fillId="0" borderId="0" xfId="0" applyNumberFormat="1" applyFont="1" applyFill="1" applyProtection="1"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4" xfId="0" applyNumberFormat="1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4" xfId="0" applyNumberFormat="1" applyFont="1" applyFill="1" applyBorder="1" applyAlignment="1" applyProtection="1">
      <alignment horizontal="center" vertical="center" wrapText="1"/>
    </xf>
    <xf numFmtId="2" fontId="13" fillId="3" borderId="1" xfId="0" applyNumberFormat="1" applyFont="1" applyFill="1" applyBorder="1" applyAlignment="1" applyProtection="1">
      <alignment horizontal="center" vertical="center" wrapText="1"/>
    </xf>
    <xf numFmtId="2" fontId="13" fillId="3" borderId="1" xfId="0" applyNumberFormat="1" applyFont="1" applyFill="1" applyBorder="1" applyAlignment="1" applyProtection="1">
      <alignment horizontal="center" vertical="center"/>
    </xf>
    <xf numFmtId="2" fontId="12" fillId="3" borderId="4" xfId="0" applyNumberFormat="1" applyFont="1" applyFill="1" applyBorder="1" applyAlignment="1" applyProtection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1"/>
  <sheetViews>
    <sheetView tabSelected="1" topLeftCell="B13" zoomScale="65" zoomScaleNormal="65" workbookViewId="0">
      <selection activeCell="B17" sqref="B17"/>
    </sheetView>
  </sheetViews>
  <sheetFormatPr defaultRowHeight="15" x14ac:dyDescent="0.25"/>
  <cols>
    <col min="1" max="1" width="8.42578125" style="1" customWidth="1"/>
    <col min="2" max="2" width="54.42578125" style="2" customWidth="1"/>
    <col min="3" max="3" width="27" style="2" customWidth="1"/>
    <col min="4" max="4" width="12.42578125" style="3" customWidth="1"/>
    <col min="5" max="5" width="11.42578125" style="3" customWidth="1"/>
    <col min="6" max="6" width="12" style="3" customWidth="1"/>
    <col min="7" max="7" width="12" style="3" bestFit="1" customWidth="1"/>
    <col min="8" max="8" width="9.5703125" style="3" customWidth="1"/>
    <col min="9" max="9" width="12" style="3" bestFit="1" customWidth="1"/>
    <col min="10" max="10" width="10.7109375" style="3" bestFit="1" customWidth="1"/>
    <col min="11" max="11" width="12.42578125" style="3" customWidth="1"/>
    <col min="12" max="12" width="12" style="3" bestFit="1" customWidth="1"/>
    <col min="13" max="13" width="10" style="3" customWidth="1"/>
    <col min="14" max="14" width="11" style="3" customWidth="1"/>
    <col min="15" max="15" width="9.28515625" style="3" bestFit="1" customWidth="1"/>
    <col min="16" max="16" width="12" style="3" customWidth="1"/>
    <col min="17" max="17" width="12" style="3" bestFit="1" customWidth="1"/>
    <col min="18" max="18" width="10" style="3" customWidth="1"/>
    <col min="19" max="19" width="22.28515625" style="4" customWidth="1"/>
    <col min="20" max="20" width="11.85546875" style="1" hidden="1" customWidth="1"/>
    <col min="21" max="24" width="0" style="1" hidden="1" customWidth="1"/>
    <col min="25" max="16384" width="9.140625" style="1"/>
  </cols>
  <sheetData>
    <row r="2" spans="1:26" ht="17.25" customHeight="1" x14ac:dyDescent="0.25">
      <c r="A2" s="53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6" ht="15.75" x14ac:dyDescent="0.2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6" ht="16.5" customHeight="1" x14ac:dyDescent="0.25">
      <c r="A5" s="51" t="s">
        <v>0</v>
      </c>
      <c r="B5" s="56" t="s">
        <v>1</v>
      </c>
      <c r="C5" s="56" t="s">
        <v>2</v>
      </c>
      <c r="D5" s="52" t="s">
        <v>3</v>
      </c>
      <c r="E5" s="52"/>
      <c r="F5" s="52"/>
      <c r="G5" s="52"/>
      <c r="H5" s="52"/>
      <c r="I5" s="52" t="s">
        <v>71</v>
      </c>
      <c r="J5" s="52"/>
      <c r="K5" s="52"/>
      <c r="L5" s="52"/>
      <c r="M5" s="52"/>
      <c r="N5" s="51" t="s">
        <v>72</v>
      </c>
      <c r="O5" s="51"/>
      <c r="P5" s="51"/>
      <c r="Q5" s="51"/>
      <c r="R5" s="51"/>
      <c r="S5" s="52" t="s">
        <v>11</v>
      </c>
    </row>
    <row r="6" spans="1:26" x14ac:dyDescent="0.25">
      <c r="A6" s="51"/>
      <c r="B6" s="56"/>
      <c r="C6" s="56"/>
      <c r="D6" s="52" t="s">
        <v>70</v>
      </c>
      <c r="E6" s="52"/>
      <c r="F6" s="52"/>
      <c r="G6" s="52"/>
      <c r="H6" s="52"/>
      <c r="I6" s="52" t="s">
        <v>4</v>
      </c>
      <c r="J6" s="52"/>
      <c r="K6" s="52"/>
      <c r="L6" s="52"/>
      <c r="M6" s="52"/>
      <c r="N6" s="51" t="s">
        <v>4</v>
      </c>
      <c r="O6" s="51"/>
      <c r="P6" s="51"/>
      <c r="Q6" s="51"/>
      <c r="R6" s="51"/>
      <c r="S6" s="52"/>
    </row>
    <row r="7" spans="1:26" ht="111.75" customHeight="1" x14ac:dyDescent="0.25">
      <c r="A7" s="51"/>
      <c r="B7" s="56"/>
      <c r="C7" s="56"/>
      <c r="D7" s="8" t="s">
        <v>8</v>
      </c>
      <c r="E7" s="8" t="s">
        <v>5</v>
      </c>
      <c r="F7" s="8" t="s">
        <v>12</v>
      </c>
      <c r="G7" s="8" t="s">
        <v>39</v>
      </c>
      <c r="H7" s="8" t="s">
        <v>6</v>
      </c>
      <c r="I7" s="8" t="s">
        <v>8</v>
      </c>
      <c r="J7" s="8" t="s">
        <v>7</v>
      </c>
      <c r="K7" s="8" t="s">
        <v>12</v>
      </c>
      <c r="L7" s="8" t="s">
        <v>39</v>
      </c>
      <c r="M7" s="8" t="s">
        <v>6</v>
      </c>
      <c r="N7" s="8" t="s">
        <v>8</v>
      </c>
      <c r="O7" s="8" t="s">
        <v>7</v>
      </c>
      <c r="P7" s="8" t="s">
        <v>12</v>
      </c>
      <c r="Q7" s="8" t="s">
        <v>39</v>
      </c>
      <c r="R7" s="8" t="s">
        <v>6</v>
      </c>
      <c r="S7" s="52"/>
      <c r="U7" s="1" t="s">
        <v>13</v>
      </c>
      <c r="V7" s="1" t="s">
        <v>14</v>
      </c>
    </row>
    <row r="8" spans="1:26" ht="97.5" customHeight="1" x14ac:dyDescent="0.25">
      <c r="A8" s="13">
        <v>1</v>
      </c>
      <c r="B8" s="9" t="s">
        <v>49</v>
      </c>
      <c r="C8" s="10" t="s">
        <v>15</v>
      </c>
      <c r="D8" s="41">
        <f>SUM(E8:H8)</f>
        <v>17731.25</v>
      </c>
      <c r="E8" s="41">
        <f>SUM(E9:E10)</f>
        <v>0</v>
      </c>
      <c r="F8" s="41">
        <f t="shared" ref="F8:R8" si="0">SUM(F9:F10)</f>
        <v>10476.59</v>
      </c>
      <c r="G8" s="41">
        <f t="shared" si="0"/>
        <v>7254.66</v>
      </c>
      <c r="H8" s="41">
        <f t="shared" si="0"/>
        <v>0</v>
      </c>
      <c r="I8" s="41">
        <f t="shared" si="0"/>
        <v>17731.25</v>
      </c>
      <c r="J8" s="41">
        <f t="shared" si="0"/>
        <v>0</v>
      </c>
      <c r="K8" s="41">
        <f t="shared" si="0"/>
        <v>10476.59</v>
      </c>
      <c r="L8" s="41">
        <f t="shared" si="0"/>
        <v>7254.66</v>
      </c>
      <c r="M8" s="41">
        <f t="shared" si="0"/>
        <v>0</v>
      </c>
      <c r="N8" s="41">
        <f t="shared" si="0"/>
        <v>17223.25</v>
      </c>
      <c r="O8" s="41">
        <f t="shared" si="0"/>
        <v>0</v>
      </c>
      <c r="P8" s="41">
        <f t="shared" si="0"/>
        <v>10476.59</v>
      </c>
      <c r="Q8" s="41">
        <f t="shared" si="0"/>
        <v>6746.66</v>
      </c>
      <c r="R8" s="41">
        <f t="shared" si="0"/>
        <v>0</v>
      </c>
      <c r="S8" s="49">
        <f>N8/D8*100</f>
        <v>97.135001762425105</v>
      </c>
      <c r="U8" s="5"/>
      <c r="Z8" s="5"/>
    </row>
    <row r="9" spans="1:26" ht="45" customHeight="1" x14ac:dyDescent="0.25">
      <c r="A9" s="14" t="s">
        <v>45</v>
      </c>
      <c r="B9" s="26" t="s">
        <v>52</v>
      </c>
      <c r="C9" s="12" t="s">
        <v>16</v>
      </c>
      <c r="D9" s="38">
        <f>SUM(E9:G9)</f>
        <v>17632.25</v>
      </c>
      <c r="E9" s="39"/>
      <c r="F9" s="39">
        <v>10476.59</v>
      </c>
      <c r="G9" s="38">
        <v>7155.66</v>
      </c>
      <c r="H9" s="39" t="s">
        <v>75</v>
      </c>
      <c r="I9" s="38">
        <f>SUM(J9:L9)</f>
        <v>17632.25</v>
      </c>
      <c r="J9" s="39"/>
      <c r="K9" s="39">
        <v>10476.59</v>
      </c>
      <c r="L9" s="38">
        <v>7155.66</v>
      </c>
      <c r="M9" s="37"/>
      <c r="N9" s="38">
        <f>SUM(O9:Q9)</f>
        <v>17124.25</v>
      </c>
      <c r="O9" s="39"/>
      <c r="P9" s="39">
        <v>10476.59</v>
      </c>
      <c r="Q9" s="38">
        <v>6647.66</v>
      </c>
      <c r="R9" s="39"/>
      <c r="S9" s="48">
        <f t="shared" ref="S9:S17" si="1">N9/D9*100</f>
        <v>97.118915623360607</v>
      </c>
      <c r="U9" s="5"/>
      <c r="Z9" s="5"/>
    </row>
    <row r="10" spans="1:26" ht="45" customHeight="1" x14ac:dyDescent="0.25">
      <c r="A10" s="14"/>
      <c r="B10" s="26" t="s">
        <v>74</v>
      </c>
      <c r="C10" s="12" t="s">
        <v>16</v>
      </c>
      <c r="D10" s="38">
        <f>SUM(E10:G10)</f>
        <v>99</v>
      </c>
      <c r="E10" s="40"/>
      <c r="F10" s="40"/>
      <c r="G10" s="38">
        <v>99</v>
      </c>
      <c r="H10" s="40"/>
      <c r="I10" s="38">
        <f>SUM(J10:L10)</f>
        <v>99</v>
      </c>
      <c r="J10" s="40"/>
      <c r="K10" s="40"/>
      <c r="L10" s="38">
        <v>99</v>
      </c>
      <c r="M10" s="40"/>
      <c r="N10" s="38">
        <f>SUM(O10:Q10)</f>
        <v>99</v>
      </c>
      <c r="O10" s="40"/>
      <c r="P10" s="40"/>
      <c r="Q10" s="38">
        <v>99</v>
      </c>
      <c r="R10" s="40"/>
      <c r="S10" s="48">
        <f t="shared" si="1"/>
        <v>100</v>
      </c>
      <c r="U10" s="5"/>
      <c r="Z10" s="5"/>
    </row>
    <row r="11" spans="1:26" ht="102" customHeight="1" x14ac:dyDescent="0.25">
      <c r="A11" s="15">
        <v>2</v>
      </c>
      <c r="B11" s="27" t="s">
        <v>48</v>
      </c>
      <c r="C11" s="16" t="s">
        <v>17</v>
      </c>
      <c r="D11" s="41">
        <f>D12+D13</f>
        <v>4034.55</v>
      </c>
      <c r="E11" s="41">
        <f>SUM(E12:E14)</f>
        <v>0</v>
      </c>
      <c r="F11" s="41">
        <f>F12+F13</f>
        <v>3550.4</v>
      </c>
      <c r="G11" s="41">
        <f>G12+G13</f>
        <v>484.15000000000003</v>
      </c>
      <c r="H11" s="41">
        <f>SUM(H12:H14)</f>
        <v>0</v>
      </c>
      <c r="I11" s="41">
        <f>I12+I13</f>
        <v>4034.55</v>
      </c>
      <c r="J11" s="41">
        <f>SUM(J12:J14)</f>
        <v>0</v>
      </c>
      <c r="K11" s="41">
        <f>K12+K13</f>
        <v>3550.4</v>
      </c>
      <c r="L11" s="41">
        <f>L12+L13</f>
        <v>484.15000000000003</v>
      </c>
      <c r="M11" s="41">
        <f>SUM(M12:M14)</f>
        <v>0</v>
      </c>
      <c r="N11" s="41">
        <f>N12+N13</f>
        <v>4034.55</v>
      </c>
      <c r="O11" s="41">
        <f>SUM(O12:O14)</f>
        <v>0</v>
      </c>
      <c r="P11" s="41">
        <f>P12+P13</f>
        <v>3550.4</v>
      </c>
      <c r="Q11" s="41">
        <f>Q12+Q13</f>
        <v>484.15000000000003</v>
      </c>
      <c r="R11" s="41">
        <f>SUM(R12:R14)</f>
        <v>0</v>
      </c>
      <c r="S11" s="49">
        <f>N11/D11*100</f>
        <v>100</v>
      </c>
      <c r="T11" s="5"/>
      <c r="U11" s="6"/>
      <c r="Z11" s="5"/>
    </row>
    <row r="12" spans="1:26" ht="57" customHeight="1" x14ac:dyDescent="0.25">
      <c r="A12" s="17" t="s">
        <v>19</v>
      </c>
      <c r="B12" s="26" t="s">
        <v>53</v>
      </c>
      <c r="C12" s="12" t="s">
        <v>18</v>
      </c>
      <c r="D12" s="38">
        <f>SUM(E12:G12)</f>
        <v>2840.91</v>
      </c>
      <c r="E12" s="39"/>
      <c r="F12" s="39">
        <v>2500</v>
      </c>
      <c r="G12" s="38">
        <v>340.91</v>
      </c>
      <c r="H12" s="39"/>
      <c r="I12" s="38">
        <f>SUM(J12:L12)</f>
        <v>2840.91</v>
      </c>
      <c r="J12" s="39"/>
      <c r="K12" s="39">
        <v>2500</v>
      </c>
      <c r="L12" s="38">
        <v>340.91</v>
      </c>
      <c r="M12" s="39"/>
      <c r="N12" s="38">
        <f>SUM(O12:Q12)</f>
        <v>2840.91</v>
      </c>
      <c r="O12" s="39"/>
      <c r="P12" s="39">
        <v>2500</v>
      </c>
      <c r="Q12" s="38">
        <v>340.91</v>
      </c>
      <c r="R12" s="39"/>
      <c r="S12" s="48">
        <f t="shared" ref="S12" si="2">N12/D12*100</f>
        <v>100</v>
      </c>
      <c r="T12" s="5"/>
      <c r="U12" s="6"/>
      <c r="Z12" s="5"/>
    </row>
    <row r="13" spans="1:26" ht="58.5" customHeight="1" x14ac:dyDescent="0.25">
      <c r="A13" s="11" t="s">
        <v>20</v>
      </c>
      <c r="B13" s="26" t="s">
        <v>54</v>
      </c>
      <c r="C13" s="12" t="s">
        <v>16</v>
      </c>
      <c r="D13" s="38">
        <f>SUM(E13:G13)</f>
        <v>1193.6400000000001</v>
      </c>
      <c r="E13" s="39"/>
      <c r="F13" s="39">
        <v>1050.4000000000001</v>
      </c>
      <c r="G13" s="38">
        <v>143.24</v>
      </c>
      <c r="H13" s="39"/>
      <c r="I13" s="38">
        <f>SUM(J13:L13)</f>
        <v>1193.6400000000001</v>
      </c>
      <c r="J13" s="39"/>
      <c r="K13" s="39">
        <v>1050.4000000000001</v>
      </c>
      <c r="L13" s="38">
        <v>143.24</v>
      </c>
      <c r="M13" s="39"/>
      <c r="N13" s="38">
        <f>SUM(O13:Q13)</f>
        <v>1193.6400000000001</v>
      </c>
      <c r="O13" s="39"/>
      <c r="P13" s="39">
        <v>1050.4000000000001</v>
      </c>
      <c r="Q13" s="38">
        <v>143.24</v>
      </c>
      <c r="R13" s="39"/>
      <c r="S13" s="48">
        <f t="shared" ref="S13" si="3">N13/D13*100</f>
        <v>100</v>
      </c>
      <c r="U13" s="5"/>
      <c r="Z13" s="5"/>
    </row>
    <row r="14" spans="1:26" ht="93" customHeight="1" x14ac:dyDescent="0.25">
      <c r="A14" s="15">
        <v>3</v>
      </c>
      <c r="B14" s="18" t="s">
        <v>47</v>
      </c>
      <c r="C14" s="16" t="s">
        <v>15</v>
      </c>
      <c r="D14" s="41">
        <f>SUM(E14:G14)</f>
        <v>6624.0400000000009</v>
      </c>
      <c r="E14" s="41">
        <f>SUM(E15:E18)</f>
        <v>0</v>
      </c>
      <c r="F14" s="41">
        <f t="shared" ref="F14" si="4">SUM(F15:F16)</f>
        <v>0</v>
      </c>
      <c r="G14" s="41">
        <f>SUM(G15:G17)</f>
        <v>6624.0400000000009</v>
      </c>
      <c r="H14" s="41">
        <f>SUM(H15:H18)</f>
        <v>0</v>
      </c>
      <c r="I14" s="41">
        <f>SUM(J14:L14)</f>
        <v>6624.0400000000009</v>
      </c>
      <c r="J14" s="41">
        <f>SUM(J15:J18)</f>
        <v>0</v>
      </c>
      <c r="K14" s="41">
        <f t="shared" ref="K14" si="5">SUM(K15:K16)</f>
        <v>0</v>
      </c>
      <c r="L14" s="41">
        <f>SUM(L15:L17)</f>
        <v>6624.0400000000009</v>
      </c>
      <c r="M14" s="41">
        <f>SUM(M15:M18)</f>
        <v>0</v>
      </c>
      <c r="N14" s="41">
        <f>SUM(O14:Q14)</f>
        <v>2323.25</v>
      </c>
      <c r="O14" s="41">
        <f>SUM(O15:O18)</f>
        <v>0</v>
      </c>
      <c r="P14" s="41">
        <f t="shared" ref="P14" si="6">SUM(P15:P16)</f>
        <v>0</v>
      </c>
      <c r="Q14" s="41">
        <f>SUM(Q15:Q17)</f>
        <v>2323.25</v>
      </c>
      <c r="R14" s="41">
        <f>SUM(R15:R18)</f>
        <v>0</v>
      </c>
      <c r="S14" s="42">
        <f t="shared" si="1"/>
        <v>35.073006805514453</v>
      </c>
      <c r="U14" s="5"/>
      <c r="Z14" s="5"/>
    </row>
    <row r="15" spans="1:26" ht="64.5" customHeight="1" x14ac:dyDescent="0.25">
      <c r="A15" s="14" t="s">
        <v>21</v>
      </c>
      <c r="B15" s="28" t="s">
        <v>60</v>
      </c>
      <c r="C15" s="12" t="s">
        <v>16</v>
      </c>
      <c r="D15" s="38">
        <v>554.13</v>
      </c>
      <c r="E15" s="39"/>
      <c r="F15" s="39"/>
      <c r="G15" s="38">
        <v>554.13</v>
      </c>
      <c r="H15" s="39"/>
      <c r="I15" s="38">
        <v>554.13</v>
      </c>
      <c r="J15" s="39"/>
      <c r="K15" s="39"/>
      <c r="L15" s="38">
        <v>554.13</v>
      </c>
      <c r="M15" s="39"/>
      <c r="N15" s="38">
        <v>554.13</v>
      </c>
      <c r="O15" s="39"/>
      <c r="P15" s="39"/>
      <c r="Q15" s="38">
        <v>554.13</v>
      </c>
      <c r="R15" s="39"/>
      <c r="S15" s="39">
        <f t="shared" si="1"/>
        <v>100</v>
      </c>
      <c r="T15" s="3"/>
      <c r="U15" s="5"/>
      <c r="Z15" s="5"/>
    </row>
    <row r="16" spans="1:26" ht="57.75" customHeight="1" x14ac:dyDescent="0.25">
      <c r="A16" s="14" t="s">
        <v>22</v>
      </c>
      <c r="B16" s="28" t="s">
        <v>61</v>
      </c>
      <c r="C16" s="12" t="s">
        <v>16</v>
      </c>
      <c r="D16" s="38">
        <f>SUM(E16:H16)</f>
        <v>1783.65</v>
      </c>
      <c r="E16" s="39"/>
      <c r="F16" s="39"/>
      <c r="G16" s="38">
        <v>1783.65</v>
      </c>
      <c r="H16" s="39"/>
      <c r="I16" s="38">
        <f>SUM(J16:M16)</f>
        <v>1783.65</v>
      </c>
      <c r="J16" s="39"/>
      <c r="K16" s="39"/>
      <c r="L16" s="38">
        <v>1783.65</v>
      </c>
      <c r="M16" s="39"/>
      <c r="N16" s="40">
        <f>SUM(O16:R16)</f>
        <v>1719.12</v>
      </c>
      <c r="O16" s="39"/>
      <c r="P16" s="39"/>
      <c r="Q16" s="40">
        <v>1719.12</v>
      </c>
      <c r="R16" s="39"/>
      <c r="S16" s="39">
        <f t="shared" si="1"/>
        <v>96.382137751240421</v>
      </c>
      <c r="T16" s="7"/>
      <c r="U16" s="5"/>
      <c r="Z16" s="5"/>
    </row>
    <row r="17" spans="1:26" ht="57.75" customHeight="1" x14ac:dyDescent="0.25">
      <c r="A17" s="14"/>
      <c r="B17" s="28" t="s">
        <v>73</v>
      </c>
      <c r="C17" s="12" t="s">
        <v>16</v>
      </c>
      <c r="D17" s="38">
        <f>SUM(E17:H17)</f>
        <v>4286.26</v>
      </c>
      <c r="E17" s="40"/>
      <c r="F17" s="40"/>
      <c r="G17" s="40">
        <v>4286.26</v>
      </c>
      <c r="H17" s="40"/>
      <c r="I17" s="38">
        <f>SUM(J17:M17)</f>
        <v>4286.26</v>
      </c>
      <c r="J17" s="40"/>
      <c r="K17" s="40"/>
      <c r="L17" s="40">
        <v>4286.26</v>
      </c>
      <c r="M17" s="40"/>
      <c r="N17" s="40">
        <f>SUM(O17:R17)</f>
        <v>50</v>
      </c>
      <c r="O17" s="40"/>
      <c r="P17" s="40"/>
      <c r="Q17" s="40">
        <v>50</v>
      </c>
      <c r="R17" s="40"/>
      <c r="S17" s="39">
        <f t="shared" si="1"/>
        <v>1.1665181300247767</v>
      </c>
      <c r="T17" s="7"/>
      <c r="U17" s="5"/>
      <c r="Z17" s="5"/>
    </row>
    <row r="18" spans="1:26" ht="90.75" customHeight="1" x14ac:dyDescent="0.25">
      <c r="A18" s="15">
        <v>4</v>
      </c>
      <c r="B18" s="18" t="s">
        <v>44</v>
      </c>
      <c r="C18" s="16" t="s">
        <v>15</v>
      </c>
      <c r="D18" s="41">
        <f t="shared" ref="D18:R18" si="7">SUM(D19:D21)</f>
        <v>1647.77</v>
      </c>
      <c r="E18" s="41">
        <f t="shared" si="7"/>
        <v>0</v>
      </c>
      <c r="F18" s="41">
        <f t="shared" si="7"/>
        <v>140.38999999999999</v>
      </c>
      <c r="G18" s="41">
        <f t="shared" si="7"/>
        <v>1507.3799999999999</v>
      </c>
      <c r="H18" s="41">
        <f t="shared" si="7"/>
        <v>0</v>
      </c>
      <c r="I18" s="41">
        <f t="shared" si="7"/>
        <v>1647.77</v>
      </c>
      <c r="J18" s="41">
        <f t="shared" si="7"/>
        <v>0</v>
      </c>
      <c r="K18" s="41">
        <f t="shared" si="7"/>
        <v>140.38999999999999</v>
      </c>
      <c r="L18" s="41">
        <f t="shared" si="7"/>
        <v>1507.3799999999999</v>
      </c>
      <c r="M18" s="41">
        <f t="shared" si="7"/>
        <v>0</v>
      </c>
      <c r="N18" s="41">
        <f t="shared" si="7"/>
        <v>1635.98</v>
      </c>
      <c r="O18" s="41">
        <f t="shared" si="7"/>
        <v>0</v>
      </c>
      <c r="P18" s="41">
        <f t="shared" si="7"/>
        <v>140.38999999999999</v>
      </c>
      <c r="Q18" s="41">
        <f t="shared" si="7"/>
        <v>1495.59</v>
      </c>
      <c r="R18" s="41">
        <f t="shared" si="7"/>
        <v>0</v>
      </c>
      <c r="S18" s="42">
        <f>N18/D18*100</f>
        <v>99.284487519496039</v>
      </c>
      <c r="T18" s="5"/>
      <c r="U18" s="5"/>
      <c r="Z18" s="5"/>
    </row>
    <row r="19" spans="1:26" ht="41.25" customHeight="1" x14ac:dyDescent="0.25">
      <c r="A19" s="14" t="s">
        <v>23</v>
      </c>
      <c r="B19" s="29" t="s">
        <v>55</v>
      </c>
      <c r="C19" s="12" t="s">
        <v>16</v>
      </c>
      <c r="D19" s="38">
        <f t="shared" ref="D19:D21" si="8">SUM(E19:G19)</f>
        <v>192.26</v>
      </c>
      <c r="E19" s="47"/>
      <c r="F19" s="45">
        <v>140.38999999999999</v>
      </c>
      <c r="G19" s="38">
        <v>51.87</v>
      </c>
      <c r="H19" s="47"/>
      <c r="I19" s="38">
        <f t="shared" ref="I19:I20" si="9">SUM(J19:L19)</f>
        <v>192.26</v>
      </c>
      <c r="J19" s="47"/>
      <c r="K19" s="45">
        <v>140.38999999999999</v>
      </c>
      <c r="L19" s="38">
        <v>51.87</v>
      </c>
      <c r="M19" s="39"/>
      <c r="N19" s="38">
        <f>SUM(O19:Q19)</f>
        <v>188.75</v>
      </c>
      <c r="O19" s="39"/>
      <c r="P19" s="45">
        <v>140.38999999999999</v>
      </c>
      <c r="Q19" s="38">
        <v>48.36</v>
      </c>
      <c r="R19" s="39"/>
      <c r="S19" s="39">
        <f t="shared" ref="S19:S24" si="10">N19/D19*100</f>
        <v>98.174347238115061</v>
      </c>
      <c r="U19" s="5"/>
      <c r="Z19" s="5"/>
    </row>
    <row r="20" spans="1:26" ht="45" customHeight="1" x14ac:dyDescent="0.25">
      <c r="A20" s="14" t="s">
        <v>24</v>
      </c>
      <c r="B20" s="29" t="s">
        <v>56</v>
      </c>
      <c r="C20" s="12" t="s">
        <v>16</v>
      </c>
      <c r="D20" s="38">
        <f t="shared" si="8"/>
        <v>1032.31</v>
      </c>
      <c r="E20" s="47"/>
      <c r="F20" s="45"/>
      <c r="G20" s="38">
        <v>1032.31</v>
      </c>
      <c r="H20" s="47"/>
      <c r="I20" s="38">
        <f t="shared" si="9"/>
        <v>1032.31</v>
      </c>
      <c r="J20" s="39"/>
      <c r="K20" s="45"/>
      <c r="L20" s="38">
        <v>1032.31</v>
      </c>
      <c r="M20" s="39"/>
      <c r="N20" s="38">
        <f t="shared" ref="N20:N21" si="11">SUM(O20:Q20)</f>
        <v>1024.03</v>
      </c>
      <c r="O20" s="39"/>
      <c r="P20" s="45"/>
      <c r="Q20" s="38">
        <v>1024.03</v>
      </c>
      <c r="R20" s="39"/>
      <c r="S20" s="39">
        <f t="shared" si="10"/>
        <v>99.197915354883719</v>
      </c>
      <c r="T20" s="5"/>
      <c r="U20" s="5"/>
      <c r="Z20" s="5"/>
    </row>
    <row r="21" spans="1:26" ht="45" customHeight="1" x14ac:dyDescent="0.25">
      <c r="A21" s="14" t="s">
        <v>25</v>
      </c>
      <c r="B21" s="29" t="s">
        <v>57</v>
      </c>
      <c r="C21" s="12" t="s">
        <v>16</v>
      </c>
      <c r="D21" s="38">
        <f t="shared" si="8"/>
        <v>423.2</v>
      </c>
      <c r="E21" s="47"/>
      <c r="F21" s="45"/>
      <c r="G21" s="38">
        <v>423.2</v>
      </c>
      <c r="H21" s="47"/>
      <c r="I21" s="38">
        <f>SUM(J21:L21)</f>
        <v>423.2</v>
      </c>
      <c r="J21" s="47"/>
      <c r="K21" s="45"/>
      <c r="L21" s="38">
        <v>423.2</v>
      </c>
      <c r="M21" s="39"/>
      <c r="N21" s="38">
        <f t="shared" si="11"/>
        <v>423.2</v>
      </c>
      <c r="O21" s="39"/>
      <c r="P21" s="45"/>
      <c r="Q21" s="38">
        <v>423.2</v>
      </c>
      <c r="R21" s="39"/>
      <c r="S21" s="39">
        <f>Q21/D21*100</f>
        <v>100</v>
      </c>
      <c r="T21" s="5"/>
      <c r="U21" s="5"/>
      <c r="Z21" s="5"/>
    </row>
    <row r="22" spans="1:26" ht="88.5" customHeight="1" x14ac:dyDescent="0.25">
      <c r="A22" s="15">
        <v>5</v>
      </c>
      <c r="B22" s="30" t="s">
        <v>43</v>
      </c>
      <c r="C22" s="16" t="s">
        <v>15</v>
      </c>
      <c r="D22" s="41">
        <f>SUM(D23:D25)</f>
        <v>995.52</v>
      </c>
      <c r="E22" s="42">
        <v>0</v>
      </c>
      <c r="F22" s="42">
        <v>0</v>
      </c>
      <c r="G22" s="41">
        <f>SUM(G23:G25)</f>
        <v>995.52</v>
      </c>
      <c r="H22" s="42">
        <v>0</v>
      </c>
      <c r="I22" s="41">
        <f>SUM(I23:I25)</f>
        <v>995.52</v>
      </c>
      <c r="J22" s="42">
        <v>0</v>
      </c>
      <c r="K22" s="42">
        <v>0</v>
      </c>
      <c r="L22" s="41">
        <f>SUM(L23:L25)</f>
        <v>995.52</v>
      </c>
      <c r="M22" s="42">
        <v>0</v>
      </c>
      <c r="N22" s="41">
        <f>SUM(N23:N25)</f>
        <v>993.17</v>
      </c>
      <c r="O22" s="42">
        <v>0</v>
      </c>
      <c r="P22" s="42">
        <v>0</v>
      </c>
      <c r="Q22" s="41">
        <f>SUM(Q23:Q25)</f>
        <v>993.17</v>
      </c>
      <c r="R22" s="42">
        <v>0</v>
      </c>
      <c r="S22" s="42">
        <f t="shared" si="10"/>
        <v>99.763942462230787</v>
      </c>
      <c r="T22" s="3">
        <f>Q22/G22</f>
        <v>0.99763942462230792</v>
      </c>
      <c r="U22" s="5">
        <v>82043.929999999993</v>
      </c>
      <c r="V22" s="5">
        <f>U22-D22</f>
        <v>81048.409999999989</v>
      </c>
      <c r="Z22" s="5"/>
    </row>
    <row r="23" spans="1:26" ht="48" customHeight="1" x14ac:dyDescent="0.25">
      <c r="A23" s="33" t="s">
        <v>26</v>
      </c>
      <c r="B23" s="29" t="s">
        <v>66</v>
      </c>
      <c r="C23" s="12" t="s">
        <v>16</v>
      </c>
      <c r="D23" s="38">
        <f>SUM(E23:G23)</f>
        <v>303.33</v>
      </c>
      <c r="E23" s="46"/>
      <c r="F23" s="46"/>
      <c r="G23" s="38">
        <v>303.33</v>
      </c>
      <c r="H23" s="46"/>
      <c r="I23" s="38">
        <f>SUM(J23:M23)</f>
        <v>303.33</v>
      </c>
      <c r="J23" s="46"/>
      <c r="K23" s="46"/>
      <c r="L23" s="38">
        <v>303.33</v>
      </c>
      <c r="M23" s="46"/>
      <c r="N23" s="38">
        <f>SUM(O23:R23)</f>
        <v>303.33</v>
      </c>
      <c r="O23" s="46"/>
      <c r="P23" s="46"/>
      <c r="Q23" s="38">
        <v>303.33</v>
      </c>
      <c r="R23" s="46"/>
      <c r="S23" s="42">
        <f t="shared" si="10"/>
        <v>100</v>
      </c>
      <c r="T23" s="3"/>
      <c r="U23" s="5"/>
      <c r="V23" s="5"/>
      <c r="Z23" s="5"/>
    </row>
    <row r="24" spans="1:26" ht="48" customHeight="1" x14ac:dyDescent="0.25">
      <c r="A24" s="14" t="s">
        <v>27</v>
      </c>
      <c r="B24" s="29" t="s">
        <v>67</v>
      </c>
      <c r="C24" s="12" t="s">
        <v>16</v>
      </c>
      <c r="D24" s="38">
        <f>SUM(E24:G24)</f>
        <v>543.99</v>
      </c>
      <c r="E24" s="39"/>
      <c r="F24" s="39"/>
      <c r="G24" s="38">
        <v>543.99</v>
      </c>
      <c r="H24" s="39"/>
      <c r="I24" s="38">
        <f>SUM(J24:M24)</f>
        <v>543.99</v>
      </c>
      <c r="J24" s="39"/>
      <c r="K24" s="39"/>
      <c r="L24" s="38">
        <v>543.99</v>
      </c>
      <c r="M24" s="39"/>
      <c r="N24" s="38">
        <f>SUM(O24:R24)</f>
        <v>543.99</v>
      </c>
      <c r="O24" s="39"/>
      <c r="P24" s="39"/>
      <c r="Q24" s="38">
        <v>543.99</v>
      </c>
      <c r="R24" s="39"/>
      <c r="S24" s="42">
        <f t="shared" si="10"/>
        <v>100</v>
      </c>
      <c r="T24" s="3"/>
      <c r="U24" s="5"/>
      <c r="V24" s="5"/>
      <c r="Z24" s="5"/>
    </row>
    <row r="25" spans="1:26" ht="36.75" customHeight="1" x14ac:dyDescent="0.25">
      <c r="A25" s="14" t="s">
        <v>50</v>
      </c>
      <c r="B25" s="29" t="s">
        <v>68</v>
      </c>
      <c r="C25" s="12" t="s">
        <v>16</v>
      </c>
      <c r="D25" s="38">
        <f>SUM(E25:G25)</f>
        <v>148.19999999999999</v>
      </c>
      <c r="E25" s="39"/>
      <c r="F25" s="39"/>
      <c r="G25" s="38">
        <v>148.19999999999999</v>
      </c>
      <c r="H25" s="39"/>
      <c r="I25" s="38">
        <f>SUM(J25:M25)</f>
        <v>148.19999999999999</v>
      </c>
      <c r="J25" s="39"/>
      <c r="K25" s="39"/>
      <c r="L25" s="38">
        <v>148.19999999999999</v>
      </c>
      <c r="M25" s="39"/>
      <c r="N25" s="38">
        <f>SUM(O25:R25)</f>
        <v>145.85</v>
      </c>
      <c r="O25" s="39"/>
      <c r="P25" s="39"/>
      <c r="Q25" s="38">
        <v>145.85</v>
      </c>
      <c r="R25" s="39"/>
      <c r="S25" s="39">
        <f>N25/D25*100</f>
        <v>98.414304993252372</v>
      </c>
      <c r="T25" s="7"/>
      <c r="U25" s="5"/>
      <c r="Z25" s="5"/>
    </row>
    <row r="26" spans="1:26" ht="95.25" customHeight="1" x14ac:dyDescent="0.25">
      <c r="A26" s="15" t="s">
        <v>31</v>
      </c>
      <c r="B26" s="31" t="s">
        <v>42</v>
      </c>
      <c r="C26" s="16" t="s">
        <v>15</v>
      </c>
      <c r="D26" s="41">
        <f>D27</f>
        <v>225.78</v>
      </c>
      <c r="E26" s="43">
        <v>0</v>
      </c>
      <c r="F26" s="43">
        <v>0</v>
      </c>
      <c r="G26" s="41">
        <f>G27</f>
        <v>225.78</v>
      </c>
      <c r="H26" s="43">
        <v>0</v>
      </c>
      <c r="I26" s="41">
        <f>SUM(I27:I27)</f>
        <v>225.78</v>
      </c>
      <c r="J26" s="43">
        <v>0</v>
      </c>
      <c r="K26" s="43">
        <v>0</v>
      </c>
      <c r="L26" s="43">
        <f>SUM(L27:L27)</f>
        <v>225.78</v>
      </c>
      <c r="M26" s="43">
        <v>0</v>
      </c>
      <c r="N26" s="41">
        <f>SUM(N27:N27)</f>
        <v>225.78</v>
      </c>
      <c r="O26" s="43">
        <v>0</v>
      </c>
      <c r="P26" s="43">
        <v>0</v>
      </c>
      <c r="Q26" s="41">
        <f>SUM(Q27:Q27)</f>
        <v>225.78</v>
      </c>
      <c r="R26" s="43">
        <v>0</v>
      </c>
      <c r="S26" s="42">
        <f t="shared" ref="S26:S28" si="12">N26/D26*100</f>
        <v>100</v>
      </c>
      <c r="T26" s="5"/>
      <c r="U26" s="5"/>
      <c r="Z26" s="5"/>
    </row>
    <row r="27" spans="1:26" ht="87" customHeight="1" x14ac:dyDescent="0.25">
      <c r="A27" s="14" t="s">
        <v>28</v>
      </c>
      <c r="B27" s="29" t="s">
        <v>62</v>
      </c>
      <c r="C27" s="12" t="s">
        <v>16</v>
      </c>
      <c r="D27" s="44">
        <f>SUM(E27:H27)</f>
        <v>225.78</v>
      </c>
      <c r="E27" s="45"/>
      <c r="F27" s="39"/>
      <c r="G27" s="44">
        <v>225.78</v>
      </c>
      <c r="H27" s="39"/>
      <c r="I27" s="44">
        <f>SUM(J27:M27)</f>
        <v>225.78</v>
      </c>
      <c r="J27" s="45"/>
      <c r="K27" s="39"/>
      <c r="L27" s="44">
        <v>225.78</v>
      </c>
      <c r="M27" s="39"/>
      <c r="N27" s="44">
        <f>SUM(O27:R27)</f>
        <v>225.78</v>
      </c>
      <c r="O27" s="39"/>
      <c r="P27" s="39"/>
      <c r="Q27" s="44">
        <v>225.78</v>
      </c>
      <c r="R27" s="39"/>
      <c r="S27" s="39">
        <f t="shared" si="12"/>
        <v>100</v>
      </c>
      <c r="U27" s="5"/>
      <c r="Z27" s="5"/>
    </row>
    <row r="28" spans="1:26" ht="97.5" customHeight="1" x14ac:dyDescent="0.25">
      <c r="A28" s="19" t="s">
        <v>30</v>
      </c>
      <c r="B28" s="18" t="s">
        <v>51</v>
      </c>
      <c r="C28" s="16" t="s">
        <v>15</v>
      </c>
      <c r="D28" s="41">
        <f>SUM(D29:D30)</f>
        <v>4917</v>
      </c>
      <c r="E28" s="42">
        <v>0</v>
      </c>
      <c r="F28" s="42">
        <v>0</v>
      </c>
      <c r="G28" s="41">
        <f>SUM(G29:G30)</f>
        <v>4917</v>
      </c>
      <c r="H28" s="42">
        <v>0</v>
      </c>
      <c r="I28" s="41">
        <f>SUM(I29:I30)</f>
        <v>4917</v>
      </c>
      <c r="J28" s="42">
        <v>0</v>
      </c>
      <c r="K28" s="42">
        <v>0</v>
      </c>
      <c r="L28" s="42">
        <f>SUM(L29:L30)</f>
        <v>4917</v>
      </c>
      <c r="M28" s="42">
        <v>0</v>
      </c>
      <c r="N28" s="41">
        <f>SUM(N29:N30)</f>
        <v>4917</v>
      </c>
      <c r="O28" s="42">
        <v>0</v>
      </c>
      <c r="P28" s="42">
        <v>0</v>
      </c>
      <c r="Q28" s="42">
        <f>SUM(Q29:Q30)</f>
        <v>4917</v>
      </c>
      <c r="R28" s="42">
        <v>0</v>
      </c>
      <c r="S28" s="42">
        <f t="shared" si="12"/>
        <v>100</v>
      </c>
      <c r="U28" s="5"/>
      <c r="Z28" s="5"/>
    </row>
    <row r="29" spans="1:26" ht="65.25" customHeight="1" x14ac:dyDescent="0.25">
      <c r="A29" s="14" t="s">
        <v>29</v>
      </c>
      <c r="B29" s="29" t="s">
        <v>63</v>
      </c>
      <c r="C29" s="12" t="s">
        <v>16</v>
      </c>
      <c r="D29" s="38">
        <f>SUM(E29:H29)</f>
        <v>4161.3999999999996</v>
      </c>
      <c r="E29" s="39"/>
      <c r="F29" s="39"/>
      <c r="G29" s="38">
        <v>4161.3999999999996</v>
      </c>
      <c r="H29" s="39"/>
      <c r="I29" s="38">
        <f>SUM(J29:M29)</f>
        <v>4161.3999999999996</v>
      </c>
      <c r="J29" s="39"/>
      <c r="K29" s="39"/>
      <c r="L29" s="38">
        <v>4161.3999999999996</v>
      </c>
      <c r="M29" s="39"/>
      <c r="N29" s="38">
        <f>SUM(O29:R29)</f>
        <v>4161.3999999999996</v>
      </c>
      <c r="O29" s="39"/>
      <c r="P29" s="39"/>
      <c r="Q29" s="38">
        <v>4161.3999999999996</v>
      </c>
      <c r="R29" s="39"/>
      <c r="S29" s="39">
        <f>N29/D29*100</f>
        <v>100</v>
      </c>
      <c r="U29" s="5"/>
      <c r="Y29" s="5"/>
      <c r="Z29" s="5"/>
    </row>
    <row r="30" spans="1:26" ht="48" customHeight="1" x14ac:dyDescent="0.25">
      <c r="A30" s="14" t="s">
        <v>32</v>
      </c>
      <c r="B30" s="29" t="s">
        <v>64</v>
      </c>
      <c r="C30" s="12" t="s">
        <v>16</v>
      </c>
      <c r="D30" s="38">
        <f>SUM(E30:H30)</f>
        <v>755.6</v>
      </c>
      <c r="E30" s="39"/>
      <c r="F30" s="39"/>
      <c r="G30" s="38">
        <v>755.6</v>
      </c>
      <c r="H30" s="39"/>
      <c r="I30" s="38">
        <f>SUM(J30:M30)</f>
        <v>755.6</v>
      </c>
      <c r="J30" s="39"/>
      <c r="K30" s="39"/>
      <c r="L30" s="38">
        <v>755.6</v>
      </c>
      <c r="M30" s="39"/>
      <c r="N30" s="38">
        <f>SUM(O30:R30)</f>
        <v>755.6</v>
      </c>
      <c r="O30" s="39"/>
      <c r="P30" s="39"/>
      <c r="Q30" s="38">
        <v>755.6</v>
      </c>
      <c r="R30" s="39"/>
      <c r="S30" s="39">
        <f>N30/D30*100</f>
        <v>100</v>
      </c>
      <c r="U30" s="5"/>
      <c r="Z30" s="5"/>
    </row>
    <row r="31" spans="1:26" ht="93.75" customHeight="1" x14ac:dyDescent="0.25">
      <c r="A31" s="19" t="s">
        <v>33</v>
      </c>
      <c r="B31" s="18" t="s">
        <v>41</v>
      </c>
      <c r="C31" s="16" t="s">
        <v>15</v>
      </c>
      <c r="D31" s="41">
        <f>D32</f>
        <v>172.93</v>
      </c>
      <c r="E31" s="42">
        <v>0</v>
      </c>
      <c r="F31" s="42">
        <v>0</v>
      </c>
      <c r="G31" s="41">
        <f>G32</f>
        <v>172.93</v>
      </c>
      <c r="H31" s="42">
        <v>0</v>
      </c>
      <c r="I31" s="41">
        <f>I32</f>
        <v>172.93</v>
      </c>
      <c r="J31" s="42">
        <v>0</v>
      </c>
      <c r="K31" s="42">
        <v>0</v>
      </c>
      <c r="L31" s="42">
        <f>L32</f>
        <v>172.93</v>
      </c>
      <c r="M31" s="42">
        <v>0</v>
      </c>
      <c r="N31" s="41">
        <f>N32</f>
        <v>172.93</v>
      </c>
      <c r="O31" s="42">
        <v>0</v>
      </c>
      <c r="P31" s="42">
        <v>0</v>
      </c>
      <c r="Q31" s="41">
        <f>Q32</f>
        <v>172.93</v>
      </c>
      <c r="R31" s="42">
        <v>0</v>
      </c>
      <c r="S31" s="42">
        <f t="shared" ref="S31:S36" si="13">N31/D31*100</f>
        <v>100</v>
      </c>
      <c r="U31" s="5"/>
      <c r="Z31" s="5"/>
    </row>
    <row r="32" spans="1:26" ht="41.25" customHeight="1" x14ac:dyDescent="0.25">
      <c r="A32" s="14" t="s">
        <v>34</v>
      </c>
      <c r="B32" s="29" t="s">
        <v>65</v>
      </c>
      <c r="C32" s="12" t="s">
        <v>16</v>
      </c>
      <c r="D32" s="38">
        <f>SUM(E32:H32)</f>
        <v>172.93</v>
      </c>
      <c r="E32" s="39"/>
      <c r="F32" s="39"/>
      <c r="G32" s="38">
        <v>172.93</v>
      </c>
      <c r="H32" s="39"/>
      <c r="I32" s="38">
        <f>SUM(J32:M32)</f>
        <v>172.93</v>
      </c>
      <c r="J32" s="39"/>
      <c r="K32" s="39"/>
      <c r="L32" s="38">
        <v>172.93</v>
      </c>
      <c r="M32" s="39"/>
      <c r="N32" s="38">
        <f>SUM(O32:R32)</f>
        <v>172.93</v>
      </c>
      <c r="O32" s="39"/>
      <c r="P32" s="39"/>
      <c r="Q32" s="38">
        <v>172.93</v>
      </c>
      <c r="R32" s="39"/>
      <c r="S32" s="39">
        <f t="shared" si="13"/>
        <v>100</v>
      </c>
      <c r="U32" s="5"/>
      <c r="Z32" s="5"/>
    </row>
    <row r="33" spans="1:26" ht="93" customHeight="1" x14ac:dyDescent="0.25">
      <c r="A33" s="19" t="s">
        <v>35</v>
      </c>
      <c r="B33" s="18" t="s">
        <v>46</v>
      </c>
      <c r="C33" s="16" t="s">
        <v>15</v>
      </c>
      <c r="D33" s="41">
        <f>SUM(D34:D34)</f>
        <v>411.64</v>
      </c>
      <c r="E33" s="41">
        <f>SUM(E34:E36)</f>
        <v>0</v>
      </c>
      <c r="F33" s="41">
        <f>SUM(F34:F36)</f>
        <v>0</v>
      </c>
      <c r="G33" s="41">
        <f>SUM(G34:G34)</f>
        <v>411.64</v>
      </c>
      <c r="H33" s="41">
        <f>SUM(H34:H36)</f>
        <v>0</v>
      </c>
      <c r="I33" s="41">
        <f>SUM(I34:I34)</f>
        <v>411.64</v>
      </c>
      <c r="J33" s="41">
        <f t="shared" ref="J33:K33" si="14">SUM(J34:J36)</f>
        <v>0</v>
      </c>
      <c r="K33" s="41">
        <f t="shared" si="14"/>
        <v>0</v>
      </c>
      <c r="L33" s="41">
        <f>SUM(L34:L34)</f>
        <v>411.64</v>
      </c>
      <c r="M33" s="41">
        <f>SUM(M34:M36)</f>
        <v>0</v>
      </c>
      <c r="N33" s="41">
        <f>SUM(N34:N34)</f>
        <v>411.64</v>
      </c>
      <c r="O33" s="41">
        <f t="shared" ref="O33:P33" si="15">SUM(O34:O36)</f>
        <v>0</v>
      </c>
      <c r="P33" s="41">
        <f t="shared" si="15"/>
        <v>0</v>
      </c>
      <c r="Q33" s="41">
        <f>SUM(Q34:Q34)</f>
        <v>411.64</v>
      </c>
      <c r="R33" s="41">
        <f>SUM(R34:R36)</f>
        <v>0</v>
      </c>
      <c r="S33" s="42">
        <f t="shared" ref="S33" si="16">N33/D33*100</f>
        <v>100</v>
      </c>
      <c r="U33" s="5"/>
      <c r="Z33" s="5"/>
    </row>
    <row r="34" spans="1:26" ht="30" customHeight="1" x14ac:dyDescent="0.25">
      <c r="A34" s="14" t="s">
        <v>36</v>
      </c>
      <c r="B34" s="29" t="s">
        <v>59</v>
      </c>
      <c r="C34" s="12" t="s">
        <v>16</v>
      </c>
      <c r="D34" s="38">
        <f>SUM(E34:G34)</f>
        <v>411.64</v>
      </c>
      <c r="E34" s="39"/>
      <c r="F34" s="39"/>
      <c r="G34" s="38">
        <v>411.64</v>
      </c>
      <c r="H34" s="39"/>
      <c r="I34" s="38">
        <f>SUM(J34:L34)</f>
        <v>411.64</v>
      </c>
      <c r="J34" s="39"/>
      <c r="K34" s="39"/>
      <c r="L34" s="38">
        <v>411.64</v>
      </c>
      <c r="M34" s="39"/>
      <c r="N34" s="38">
        <f>SUM(O34:R34)</f>
        <v>411.64</v>
      </c>
      <c r="O34" s="39"/>
      <c r="P34" s="39"/>
      <c r="Q34" s="38">
        <v>411.64</v>
      </c>
      <c r="R34" s="39"/>
      <c r="S34" s="39">
        <f t="shared" si="13"/>
        <v>100</v>
      </c>
      <c r="U34" s="5"/>
      <c r="Z34" s="5"/>
    </row>
    <row r="35" spans="1:26" ht="92.25" customHeight="1" x14ac:dyDescent="0.25">
      <c r="A35" s="19" t="s">
        <v>37</v>
      </c>
      <c r="B35" s="18" t="s">
        <v>40</v>
      </c>
      <c r="C35" s="16" t="s">
        <v>15</v>
      </c>
      <c r="D35" s="41">
        <f>SUM(E35:G35)</f>
        <v>3.87</v>
      </c>
      <c r="E35" s="42">
        <v>0</v>
      </c>
      <c r="F35" s="42">
        <v>0</v>
      </c>
      <c r="G35" s="41">
        <f>G36</f>
        <v>3.87</v>
      </c>
      <c r="H35" s="42">
        <v>0</v>
      </c>
      <c r="I35" s="41">
        <f>SUM(J35:L35)</f>
        <v>3.87</v>
      </c>
      <c r="J35" s="42">
        <v>0</v>
      </c>
      <c r="K35" s="42">
        <v>0</v>
      </c>
      <c r="L35" s="41">
        <f>L36</f>
        <v>3.87</v>
      </c>
      <c r="M35" s="42">
        <v>0</v>
      </c>
      <c r="N35" s="41">
        <f>SUM(O35:Q35)</f>
        <v>3.87</v>
      </c>
      <c r="O35" s="42">
        <v>0</v>
      </c>
      <c r="P35" s="42">
        <v>0</v>
      </c>
      <c r="Q35" s="41">
        <f>Q36</f>
        <v>3.87</v>
      </c>
      <c r="R35" s="42">
        <v>0</v>
      </c>
      <c r="S35" s="42">
        <f t="shared" si="13"/>
        <v>100</v>
      </c>
      <c r="U35" s="5"/>
      <c r="Z35" s="5"/>
    </row>
    <row r="36" spans="1:26" ht="63.75" customHeight="1" x14ac:dyDescent="0.25">
      <c r="A36" s="14" t="s">
        <v>38</v>
      </c>
      <c r="B36" s="24" t="s">
        <v>58</v>
      </c>
      <c r="C36" s="12" t="s">
        <v>16</v>
      </c>
      <c r="D36" s="38">
        <f>SUM(E36:G36)</f>
        <v>3.87</v>
      </c>
      <c r="E36" s="39"/>
      <c r="F36" s="39"/>
      <c r="G36" s="38">
        <v>3.87</v>
      </c>
      <c r="H36" s="39"/>
      <c r="I36" s="38">
        <f>SUM(J36:L36)</f>
        <v>3.87</v>
      </c>
      <c r="J36" s="39"/>
      <c r="K36" s="39"/>
      <c r="L36" s="38">
        <v>3.87</v>
      </c>
      <c r="M36" s="39"/>
      <c r="N36" s="38">
        <f>SUM(O36:Q36)</f>
        <v>3.87</v>
      </c>
      <c r="O36" s="39"/>
      <c r="P36" s="39"/>
      <c r="Q36" s="38">
        <v>3.87</v>
      </c>
      <c r="R36" s="50"/>
      <c r="S36" s="39">
        <f t="shared" si="13"/>
        <v>100</v>
      </c>
      <c r="U36" s="5"/>
      <c r="Z36" s="5"/>
    </row>
    <row r="37" spans="1:26" ht="18.75" customHeight="1" x14ac:dyDescent="0.25">
      <c r="A37" s="32"/>
      <c r="B37" s="25" t="s">
        <v>10</v>
      </c>
      <c r="C37" s="32"/>
      <c r="D37" s="42">
        <f>SUM(D8,D11,D14,D18,D22,D26,D28,D31,D33,D35)</f>
        <v>36764.350000000006</v>
      </c>
      <c r="E37" s="42">
        <f>SUM(E8,E11,E14,E18,E22,E26,E28,E31,E33,E35)</f>
        <v>0</v>
      </c>
      <c r="F37" s="42">
        <f>SUM(F8,F11,F14,F18,F22,F26,F28,F31,F33,F35)</f>
        <v>14167.38</v>
      </c>
      <c r="G37" s="42">
        <f>SUM(G8,G11,G14,G18,G22,G26,G28,G31,G33,G35)</f>
        <v>22596.969999999998</v>
      </c>
      <c r="H37" s="42"/>
      <c r="I37" s="42">
        <f>I8+I11+I14+I18+I22+I26+I28+I31+I33+I35</f>
        <v>36764.350000000006</v>
      </c>
      <c r="J37" s="42">
        <f>J8+J11+J14+J18+J22+J26+J28+J31+J33+J35</f>
        <v>0</v>
      </c>
      <c r="K37" s="42">
        <f>K8+K11+K14+K18+K22+K26+K28+K31+K33+K35</f>
        <v>14167.38</v>
      </c>
      <c r="L37" s="42">
        <f>L8+L11+L14+L18+L22+L26+L28+L31+L33+L35</f>
        <v>22596.969999999998</v>
      </c>
      <c r="M37" s="42">
        <f>M8+M11+M14+M18+M22+M26+M28+M31+M33+M35</f>
        <v>0</v>
      </c>
      <c r="N37" s="42">
        <f>SUM(N8,N11,N14,N18,N22,N26,N28,N33,N31,N35)</f>
        <v>31941.419999999995</v>
      </c>
      <c r="O37" s="42">
        <f>O8+O11+O14+O18+O22+O26+O28+O31+O33+O35</f>
        <v>0</v>
      </c>
      <c r="P37" s="42">
        <f>P8+P11+P14+P18+P22+P26+P28+P31+P33+P35</f>
        <v>14167.38</v>
      </c>
      <c r="Q37" s="42">
        <f>Q8+Q11+Q14+Q18+Q22+Q26+Q28+Q31+Q33+Q35</f>
        <v>17774.039999999997</v>
      </c>
      <c r="R37" s="42">
        <f>R8+R11+R14+R18+R22+R26+R28+R31+R33+R35</f>
        <v>0</v>
      </c>
      <c r="S37" s="46">
        <f>AVERAGE(S8,S11,S14,S18,S22,S26,S28,S31,S33,S35)</f>
        <v>93.12564385496664</v>
      </c>
      <c r="T37" s="5"/>
      <c r="U37" s="5"/>
      <c r="Z37" s="5"/>
    </row>
    <row r="38" spans="1:26" x14ac:dyDescent="0.25">
      <c r="A38" s="20"/>
      <c r="B38" s="21"/>
      <c r="C38" s="21"/>
      <c r="D38" s="22"/>
      <c r="E38" s="23"/>
      <c r="F38" s="22"/>
      <c r="G38" s="22"/>
      <c r="H38" s="34"/>
      <c r="I38" s="35"/>
      <c r="J38" s="35"/>
      <c r="K38" s="35"/>
      <c r="L38" s="35"/>
      <c r="M38" s="34"/>
      <c r="N38" s="7"/>
    </row>
    <row r="39" spans="1:26" x14ac:dyDescent="0.25">
      <c r="A39" s="20"/>
      <c r="B39" s="21"/>
      <c r="C39" s="21"/>
      <c r="D39" s="22"/>
      <c r="E39" s="23"/>
      <c r="F39" s="22"/>
      <c r="G39" s="22"/>
      <c r="H39" s="34"/>
      <c r="I39" s="36"/>
      <c r="J39" s="34"/>
      <c r="K39" s="34"/>
      <c r="L39" s="34"/>
      <c r="M39" s="34"/>
      <c r="N39" s="7"/>
    </row>
    <row r="40" spans="1:26" x14ac:dyDescent="0.25">
      <c r="A40" s="20"/>
      <c r="B40" s="21"/>
      <c r="C40" s="21"/>
      <c r="D40" s="22"/>
      <c r="E40" s="22"/>
      <c r="F40" s="22"/>
      <c r="G40" s="22"/>
      <c r="H40" s="34"/>
      <c r="I40" s="34"/>
      <c r="J40" s="34"/>
      <c r="K40" s="34"/>
      <c r="L40" s="34"/>
      <c r="M40" s="34"/>
    </row>
    <row r="41" spans="1:26" x14ac:dyDescent="0.25">
      <c r="A41" s="20"/>
      <c r="B41" s="21"/>
      <c r="C41" s="21"/>
      <c r="D41" s="22"/>
      <c r="E41" s="22"/>
      <c r="F41" s="22"/>
      <c r="G41" s="22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ageMargins left="0" right="0" top="0.35433070866141736" bottom="0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2024-03-06T13:47:43Z</dcterms:modified>
</cp:coreProperties>
</file>